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0" windowHeight="7160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A1'!$E$1:$E$677</definedName>
    <definedName name="_xlnm.Print_Titles" localSheetId="1">'Mau A1'!$7:$10</definedName>
  </definedNames>
  <calcPr calcId="145621" calcMode="manual"/>
</workbook>
</file>

<file path=xl/calcChain.xml><?xml version="1.0" encoding="utf-8"?>
<calcChain xmlns="http://schemas.openxmlformats.org/spreadsheetml/2006/main">
  <c r="P51" i="4" l="1"/>
  <c r="Y51" i="4" s="1"/>
  <c r="AC51" i="4" s="1"/>
  <c r="L65" i="4" l="1"/>
  <c r="M65" i="4" s="1"/>
  <c r="L64" i="4"/>
  <c r="M64" i="4" s="1"/>
  <c r="K63" i="4"/>
  <c r="M63" i="4" s="1"/>
  <c r="L63" i="4"/>
  <c r="M62" i="4"/>
  <c r="K381" i="4" l="1"/>
  <c r="M381" i="4" s="1"/>
  <c r="L381" i="4"/>
  <c r="M355" i="4" l="1"/>
  <c r="K175" i="4"/>
  <c r="M175" i="4" s="1"/>
  <c r="L175" i="4"/>
  <c r="K176" i="4"/>
  <c r="L176" i="4"/>
  <c r="M176" i="4"/>
  <c r="K177" i="4"/>
  <c r="L177" i="4"/>
  <c r="M177" i="4" s="1"/>
  <c r="E46" i="2"/>
  <c r="F46" i="2"/>
  <c r="F24" i="2"/>
  <c r="B46" i="2"/>
  <c r="Q46" i="2"/>
  <c r="K635" i="4"/>
  <c r="M635" i="4" s="1"/>
  <c r="L635" i="4"/>
  <c r="K636" i="4"/>
  <c r="L636" i="4"/>
  <c r="M636" i="4" s="1"/>
  <c r="K637" i="4"/>
  <c r="L637" i="4"/>
  <c r="M637" i="4" s="1"/>
  <c r="P635" i="4" l="1"/>
  <c r="D46" i="2"/>
  <c r="AC645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35" i="4" l="1"/>
  <c r="P46" i="2" s="1"/>
  <c r="R46" i="2" s="1"/>
  <c r="S46" i="2" s="1"/>
  <c r="G46" i="2"/>
  <c r="K555" i="4" l="1"/>
  <c r="M555" i="4" s="1"/>
  <c r="L555" i="4"/>
  <c r="K141" i="4"/>
  <c r="L141" i="4"/>
  <c r="K12" i="4"/>
  <c r="L12" i="4"/>
  <c r="K13" i="4"/>
  <c r="L13" i="4"/>
  <c r="K14" i="4"/>
  <c r="L14" i="4"/>
  <c r="K15" i="4"/>
  <c r="L15" i="4"/>
  <c r="K16" i="4"/>
  <c r="L16" i="4"/>
  <c r="K17" i="4"/>
  <c r="M17" i="4" s="1"/>
  <c r="L17" i="4"/>
  <c r="K18" i="4"/>
  <c r="L18" i="4"/>
  <c r="K19" i="4"/>
  <c r="L19" i="4"/>
  <c r="K20" i="4"/>
  <c r="L20" i="4"/>
  <c r="K21" i="4"/>
  <c r="M21" i="4" s="1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K34" i="4"/>
  <c r="L34" i="4"/>
  <c r="K35" i="4"/>
  <c r="L35" i="4"/>
  <c r="K36" i="4"/>
  <c r="L36" i="4"/>
  <c r="K37" i="4"/>
  <c r="M37" i="4" s="1"/>
  <c r="L37" i="4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L60" i="4"/>
  <c r="M60" i="4" s="1"/>
  <c r="K61" i="4"/>
  <c r="L61" i="4"/>
  <c r="K66" i="4"/>
  <c r="L66" i="4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K78" i="4"/>
  <c r="L78" i="4"/>
  <c r="K79" i="4"/>
  <c r="L79" i="4"/>
  <c r="K80" i="4"/>
  <c r="L80" i="4"/>
  <c r="K81" i="4"/>
  <c r="L81" i="4"/>
  <c r="K82" i="4"/>
  <c r="L82" i="4"/>
  <c r="K83" i="4"/>
  <c r="L83" i="4"/>
  <c r="K84" i="4"/>
  <c r="L84" i="4"/>
  <c r="K85" i="4"/>
  <c r="L85" i="4"/>
  <c r="K86" i="4"/>
  <c r="L86" i="4"/>
  <c r="K87" i="4"/>
  <c r="L87" i="4"/>
  <c r="K88" i="4"/>
  <c r="L88" i="4"/>
  <c r="K89" i="4"/>
  <c r="L89" i="4"/>
  <c r="K90" i="4"/>
  <c r="L90" i="4"/>
  <c r="K91" i="4"/>
  <c r="L91" i="4"/>
  <c r="K92" i="4"/>
  <c r="L92" i="4"/>
  <c r="K93" i="4"/>
  <c r="L93" i="4"/>
  <c r="K94" i="4"/>
  <c r="L94" i="4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K111" i="4"/>
  <c r="L111" i="4"/>
  <c r="K112" i="4"/>
  <c r="L112" i="4"/>
  <c r="K113" i="4"/>
  <c r="L113" i="4"/>
  <c r="K114" i="4"/>
  <c r="L114" i="4"/>
  <c r="K115" i="4"/>
  <c r="L115" i="4"/>
  <c r="K116" i="4"/>
  <c r="L116" i="4"/>
  <c r="K117" i="4"/>
  <c r="L117" i="4"/>
  <c r="K118" i="4"/>
  <c r="L118" i="4"/>
  <c r="K119" i="4"/>
  <c r="L119" i="4"/>
  <c r="K120" i="4"/>
  <c r="L120" i="4"/>
  <c r="K121" i="4"/>
  <c r="L121" i="4"/>
  <c r="K122" i="4"/>
  <c r="L122" i="4"/>
  <c r="K123" i="4"/>
  <c r="L123" i="4"/>
  <c r="K125" i="4"/>
  <c r="L125" i="4"/>
  <c r="K126" i="4"/>
  <c r="L126" i="4"/>
  <c r="K127" i="4"/>
  <c r="L127" i="4"/>
  <c r="K128" i="4"/>
  <c r="L128" i="4"/>
  <c r="K129" i="4"/>
  <c r="L129" i="4"/>
  <c r="K130" i="4"/>
  <c r="L130" i="4"/>
  <c r="K131" i="4"/>
  <c r="L131" i="4"/>
  <c r="K132" i="4"/>
  <c r="L132" i="4"/>
  <c r="K133" i="4"/>
  <c r="L133" i="4"/>
  <c r="K134" i="4"/>
  <c r="L134" i="4"/>
  <c r="K136" i="4"/>
  <c r="L136" i="4"/>
  <c r="K137" i="4"/>
  <c r="L137" i="4"/>
  <c r="K138" i="4"/>
  <c r="L138" i="4"/>
  <c r="K139" i="4"/>
  <c r="L139" i="4"/>
  <c r="K140" i="4"/>
  <c r="L140" i="4"/>
  <c r="K142" i="4"/>
  <c r="L142" i="4"/>
  <c r="K143" i="4"/>
  <c r="L143" i="4"/>
  <c r="K144" i="4"/>
  <c r="L144" i="4"/>
  <c r="K145" i="4"/>
  <c r="L145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K153" i="4"/>
  <c r="L153" i="4"/>
  <c r="K154" i="4"/>
  <c r="L154" i="4"/>
  <c r="K155" i="4"/>
  <c r="L155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8" i="4"/>
  <c r="L178" i="4"/>
  <c r="K179" i="4"/>
  <c r="L179" i="4"/>
  <c r="K183" i="4"/>
  <c r="L183" i="4"/>
  <c r="K184" i="4"/>
  <c r="L184" i="4"/>
  <c r="K185" i="4"/>
  <c r="L185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K193" i="4"/>
  <c r="L193" i="4"/>
  <c r="K194" i="4"/>
  <c r="L194" i="4"/>
  <c r="K195" i="4"/>
  <c r="L195" i="4"/>
  <c r="K196" i="4"/>
  <c r="L196" i="4"/>
  <c r="K197" i="4"/>
  <c r="L197" i="4"/>
  <c r="K198" i="4"/>
  <c r="L198" i="4"/>
  <c r="K199" i="4"/>
  <c r="L199" i="4"/>
  <c r="K200" i="4"/>
  <c r="L200" i="4"/>
  <c r="K201" i="4"/>
  <c r="L201" i="4"/>
  <c r="K202" i="4"/>
  <c r="L202" i="4"/>
  <c r="K203" i="4"/>
  <c r="L203" i="4"/>
  <c r="K204" i="4"/>
  <c r="L204" i="4"/>
  <c r="K205" i="4"/>
  <c r="L205" i="4"/>
  <c r="K206" i="4"/>
  <c r="L206" i="4"/>
  <c r="K207" i="4"/>
  <c r="L207" i="4"/>
  <c r="K208" i="4"/>
  <c r="L208" i="4"/>
  <c r="K209" i="4"/>
  <c r="L209" i="4"/>
  <c r="K210" i="4"/>
  <c r="L210" i="4"/>
  <c r="K211" i="4"/>
  <c r="L211" i="4"/>
  <c r="K212" i="4"/>
  <c r="L212" i="4"/>
  <c r="K213" i="4"/>
  <c r="L213" i="4"/>
  <c r="K214" i="4"/>
  <c r="L214" i="4"/>
  <c r="K215" i="4"/>
  <c r="L215" i="4"/>
  <c r="K216" i="4"/>
  <c r="L216" i="4"/>
  <c r="K217" i="4"/>
  <c r="L217" i="4"/>
  <c r="K218" i="4"/>
  <c r="L218" i="4"/>
  <c r="K220" i="4"/>
  <c r="L220" i="4"/>
  <c r="K222" i="4"/>
  <c r="L222" i="4"/>
  <c r="K223" i="4"/>
  <c r="L223" i="4"/>
  <c r="K224" i="4"/>
  <c r="L224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L232" i="4"/>
  <c r="K233" i="4"/>
  <c r="L233" i="4"/>
  <c r="K234" i="4"/>
  <c r="L234" i="4"/>
  <c r="K235" i="4"/>
  <c r="L235" i="4"/>
  <c r="K236" i="4"/>
  <c r="L236" i="4"/>
  <c r="K237" i="4"/>
  <c r="L237" i="4"/>
  <c r="K238" i="4"/>
  <c r="L238" i="4"/>
  <c r="K239" i="4"/>
  <c r="L239" i="4"/>
  <c r="K240" i="4"/>
  <c r="L240" i="4"/>
  <c r="K241" i="4"/>
  <c r="L241" i="4"/>
  <c r="K242" i="4"/>
  <c r="L242" i="4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L253" i="4"/>
  <c r="K254" i="4"/>
  <c r="M254" i="4" s="1"/>
  <c r="L254" i="4"/>
  <c r="K255" i="4"/>
  <c r="L255" i="4"/>
  <c r="M255" i="4" s="1"/>
  <c r="K256" i="4"/>
  <c r="M256" i="4" s="1"/>
  <c r="L256" i="4"/>
  <c r="K257" i="4"/>
  <c r="L257" i="4"/>
  <c r="K258" i="4"/>
  <c r="L258" i="4"/>
  <c r="K259" i="4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3" i="4"/>
  <c r="L303" i="4"/>
  <c r="K304" i="4"/>
  <c r="L304" i="4"/>
  <c r="K305" i="4"/>
  <c r="L305" i="4"/>
  <c r="K306" i="4"/>
  <c r="L306" i="4"/>
  <c r="K307" i="4"/>
  <c r="L307" i="4"/>
  <c r="K308" i="4"/>
  <c r="L308" i="4"/>
  <c r="K309" i="4"/>
  <c r="L309" i="4"/>
  <c r="K310" i="4"/>
  <c r="L310" i="4"/>
  <c r="K311" i="4"/>
  <c r="L311" i="4"/>
  <c r="K312" i="4"/>
  <c r="L312" i="4"/>
  <c r="K313" i="4"/>
  <c r="L313" i="4"/>
  <c r="K314" i="4"/>
  <c r="L314" i="4"/>
  <c r="K315" i="4"/>
  <c r="L315" i="4"/>
  <c r="K316" i="4"/>
  <c r="L316" i="4"/>
  <c r="K317" i="4"/>
  <c r="L317" i="4"/>
  <c r="K318" i="4"/>
  <c r="L318" i="4"/>
  <c r="K319" i="4"/>
  <c r="L319" i="4"/>
  <c r="K320" i="4"/>
  <c r="L320" i="4"/>
  <c r="K321" i="4"/>
  <c r="L321" i="4"/>
  <c r="K322" i="4"/>
  <c r="L322" i="4"/>
  <c r="K323" i="4"/>
  <c r="L323" i="4"/>
  <c r="K324" i="4"/>
  <c r="L324" i="4"/>
  <c r="K325" i="4"/>
  <c r="L325" i="4"/>
  <c r="K326" i="4"/>
  <c r="L326" i="4"/>
  <c r="K327" i="4"/>
  <c r="L327" i="4"/>
  <c r="K328" i="4"/>
  <c r="L328" i="4"/>
  <c r="K329" i="4"/>
  <c r="L329" i="4"/>
  <c r="K330" i="4"/>
  <c r="L330" i="4"/>
  <c r="K331" i="4"/>
  <c r="L331" i="4"/>
  <c r="K332" i="4"/>
  <c r="L332" i="4"/>
  <c r="K333" i="4"/>
  <c r="L333" i="4"/>
  <c r="K334" i="4"/>
  <c r="M334" i="4" s="1"/>
  <c r="L334" i="4"/>
  <c r="K335" i="4"/>
  <c r="L335" i="4"/>
  <c r="K336" i="4"/>
  <c r="M336" i="4" s="1"/>
  <c r="L336" i="4"/>
  <c r="K338" i="4"/>
  <c r="L338" i="4"/>
  <c r="K339" i="4"/>
  <c r="M339" i="4" s="1"/>
  <c r="L339" i="4"/>
  <c r="K343" i="4"/>
  <c r="L343" i="4"/>
  <c r="K344" i="4"/>
  <c r="L344" i="4"/>
  <c r="K345" i="4"/>
  <c r="L345" i="4"/>
  <c r="K346" i="4"/>
  <c r="L346" i="4"/>
  <c r="K347" i="4"/>
  <c r="L347" i="4"/>
  <c r="K348" i="4"/>
  <c r="L348" i="4"/>
  <c r="K349" i="4"/>
  <c r="L349" i="4"/>
  <c r="K350" i="4"/>
  <c r="L350" i="4"/>
  <c r="K351" i="4"/>
  <c r="L351" i="4"/>
  <c r="K352" i="4"/>
  <c r="L352" i="4"/>
  <c r="K353" i="4"/>
  <c r="L353" i="4"/>
  <c r="K354" i="4"/>
  <c r="L354" i="4"/>
  <c r="K356" i="4"/>
  <c r="L356" i="4"/>
  <c r="K358" i="4"/>
  <c r="L358" i="4"/>
  <c r="K359" i="4"/>
  <c r="L359" i="4"/>
  <c r="K360" i="4"/>
  <c r="L360" i="4"/>
  <c r="K361" i="4"/>
  <c r="L361" i="4"/>
  <c r="K362" i="4"/>
  <c r="L362" i="4"/>
  <c r="K363" i="4"/>
  <c r="L363" i="4"/>
  <c r="K364" i="4"/>
  <c r="L364" i="4"/>
  <c r="K365" i="4"/>
  <c r="L365" i="4"/>
  <c r="K366" i="4"/>
  <c r="L366" i="4"/>
  <c r="K367" i="4"/>
  <c r="L367" i="4"/>
  <c r="K368" i="4"/>
  <c r="L368" i="4"/>
  <c r="K369" i="4"/>
  <c r="L369" i="4"/>
  <c r="K370" i="4"/>
  <c r="L370" i="4"/>
  <c r="K371" i="4"/>
  <c r="L371" i="4"/>
  <c r="K372" i="4"/>
  <c r="L372" i="4"/>
  <c r="K373" i="4"/>
  <c r="L373" i="4"/>
  <c r="K374" i="4"/>
  <c r="L374" i="4"/>
  <c r="K375" i="4"/>
  <c r="L375" i="4"/>
  <c r="K376" i="4"/>
  <c r="L376" i="4"/>
  <c r="K377" i="4"/>
  <c r="L377" i="4"/>
  <c r="K378" i="4"/>
  <c r="L378" i="4"/>
  <c r="K382" i="4"/>
  <c r="L382" i="4"/>
  <c r="K383" i="4"/>
  <c r="L383" i="4"/>
  <c r="K384" i="4"/>
  <c r="L384" i="4"/>
  <c r="K385" i="4"/>
  <c r="L385" i="4"/>
  <c r="K386" i="4"/>
  <c r="L386" i="4"/>
  <c r="K387" i="4"/>
  <c r="L387" i="4"/>
  <c r="K388" i="4"/>
  <c r="L388" i="4"/>
  <c r="K389" i="4"/>
  <c r="L389" i="4"/>
  <c r="K390" i="4"/>
  <c r="L390" i="4"/>
  <c r="K391" i="4"/>
  <c r="L391" i="4"/>
  <c r="K392" i="4"/>
  <c r="L392" i="4"/>
  <c r="K393" i="4"/>
  <c r="L393" i="4"/>
  <c r="K394" i="4"/>
  <c r="L394" i="4"/>
  <c r="K395" i="4"/>
  <c r="L395" i="4"/>
  <c r="K396" i="4"/>
  <c r="L396" i="4"/>
  <c r="K397" i="4"/>
  <c r="L397" i="4"/>
  <c r="K398" i="4"/>
  <c r="L398" i="4"/>
  <c r="K399" i="4"/>
  <c r="L399" i="4"/>
  <c r="K400" i="4"/>
  <c r="L400" i="4"/>
  <c r="K401" i="4"/>
  <c r="L401" i="4"/>
  <c r="K402" i="4"/>
  <c r="L402" i="4"/>
  <c r="K403" i="4"/>
  <c r="L403" i="4"/>
  <c r="K404" i="4"/>
  <c r="L404" i="4"/>
  <c r="K405" i="4"/>
  <c r="L405" i="4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K414" i="4"/>
  <c r="L414" i="4"/>
  <c r="K415" i="4"/>
  <c r="L415" i="4"/>
  <c r="K416" i="4"/>
  <c r="L416" i="4"/>
  <c r="K417" i="4"/>
  <c r="L417" i="4"/>
  <c r="K418" i="4"/>
  <c r="L418" i="4"/>
  <c r="M418" i="4" s="1"/>
  <c r="K419" i="4"/>
  <c r="L419" i="4"/>
  <c r="K420" i="4"/>
  <c r="L420" i="4"/>
  <c r="K421" i="4"/>
  <c r="L421" i="4"/>
  <c r="K422" i="4"/>
  <c r="L422" i="4"/>
  <c r="M422" i="4" s="1"/>
  <c r="K423" i="4"/>
  <c r="L423" i="4"/>
  <c r="K424" i="4"/>
  <c r="L424" i="4"/>
  <c r="K425" i="4"/>
  <c r="L425" i="4"/>
  <c r="K426" i="4"/>
  <c r="L426" i="4"/>
  <c r="M426" i="4" s="1"/>
  <c r="K427" i="4"/>
  <c r="L427" i="4"/>
  <c r="K428" i="4"/>
  <c r="L428" i="4"/>
  <c r="K429" i="4"/>
  <c r="L429" i="4"/>
  <c r="K430" i="4"/>
  <c r="L430" i="4"/>
  <c r="M430" i="4" s="1"/>
  <c r="K431" i="4"/>
  <c r="L431" i="4"/>
  <c r="K432" i="4"/>
  <c r="L432" i="4"/>
  <c r="K433" i="4"/>
  <c r="L433" i="4"/>
  <c r="K434" i="4"/>
  <c r="L434" i="4"/>
  <c r="M434" i="4" s="1"/>
  <c r="K435" i="4"/>
  <c r="L435" i="4"/>
  <c r="K436" i="4"/>
  <c r="L436" i="4"/>
  <c r="K437" i="4"/>
  <c r="L437" i="4"/>
  <c r="K438" i="4"/>
  <c r="L438" i="4"/>
  <c r="M438" i="4" s="1"/>
  <c r="K439" i="4"/>
  <c r="L439" i="4"/>
  <c r="K440" i="4"/>
  <c r="L440" i="4"/>
  <c r="K441" i="4"/>
  <c r="L441" i="4"/>
  <c r="K442" i="4"/>
  <c r="L442" i="4"/>
  <c r="M442" i="4" s="1"/>
  <c r="K443" i="4"/>
  <c r="L443" i="4"/>
  <c r="K444" i="4"/>
  <c r="L444" i="4"/>
  <c r="K445" i="4"/>
  <c r="L445" i="4"/>
  <c r="K446" i="4"/>
  <c r="L446" i="4"/>
  <c r="K447" i="4"/>
  <c r="L447" i="4"/>
  <c r="K448" i="4"/>
  <c r="L448" i="4"/>
  <c r="K449" i="4"/>
  <c r="L449" i="4"/>
  <c r="K450" i="4"/>
  <c r="L450" i="4"/>
  <c r="M450" i="4" s="1"/>
  <c r="K451" i="4"/>
  <c r="L451" i="4"/>
  <c r="K452" i="4"/>
  <c r="L452" i="4"/>
  <c r="K453" i="4"/>
  <c r="L453" i="4"/>
  <c r="K454" i="4"/>
  <c r="L454" i="4"/>
  <c r="M454" i="4" s="1"/>
  <c r="K455" i="4"/>
  <c r="L455" i="4"/>
  <c r="K456" i="4"/>
  <c r="L456" i="4"/>
  <c r="K457" i="4"/>
  <c r="L457" i="4"/>
  <c r="K458" i="4"/>
  <c r="L458" i="4"/>
  <c r="M458" i="4" s="1"/>
  <c r="K459" i="4"/>
  <c r="L459" i="4"/>
  <c r="K460" i="4"/>
  <c r="L460" i="4"/>
  <c r="K461" i="4"/>
  <c r="L461" i="4"/>
  <c r="K462" i="4"/>
  <c r="L462" i="4"/>
  <c r="M462" i="4" s="1"/>
  <c r="K463" i="4"/>
  <c r="L463" i="4"/>
  <c r="K464" i="4"/>
  <c r="L464" i="4"/>
  <c r="K465" i="4"/>
  <c r="L465" i="4"/>
  <c r="K466" i="4"/>
  <c r="L466" i="4"/>
  <c r="M466" i="4" s="1"/>
  <c r="K467" i="4"/>
  <c r="M467" i="4" s="1"/>
  <c r="L467" i="4"/>
  <c r="K468" i="4"/>
  <c r="M468" i="4" s="1"/>
  <c r="L468" i="4"/>
  <c r="K469" i="4"/>
  <c r="L469" i="4"/>
  <c r="K470" i="4"/>
  <c r="L470" i="4"/>
  <c r="K471" i="4"/>
  <c r="M471" i="4" s="1"/>
  <c r="L471" i="4"/>
  <c r="K472" i="4"/>
  <c r="L472" i="4"/>
  <c r="M472" i="4" s="1"/>
  <c r="K473" i="4"/>
  <c r="L473" i="4"/>
  <c r="K474" i="4"/>
  <c r="L474" i="4"/>
  <c r="K475" i="4"/>
  <c r="M475" i="4" s="1"/>
  <c r="L475" i="4"/>
  <c r="K476" i="4"/>
  <c r="L476" i="4"/>
  <c r="K477" i="4"/>
  <c r="L477" i="4"/>
  <c r="K478" i="4"/>
  <c r="L478" i="4"/>
  <c r="M478" i="4" s="1"/>
  <c r="K479" i="4"/>
  <c r="L479" i="4"/>
  <c r="K480" i="4"/>
  <c r="L480" i="4"/>
  <c r="K481" i="4"/>
  <c r="M481" i="4" s="1"/>
  <c r="L481" i="4"/>
  <c r="K482" i="4"/>
  <c r="L482" i="4"/>
  <c r="K483" i="4"/>
  <c r="M483" i="4" s="1"/>
  <c r="L483" i="4"/>
  <c r="K484" i="4"/>
  <c r="L484" i="4"/>
  <c r="K485" i="4"/>
  <c r="L485" i="4"/>
  <c r="K486" i="4"/>
  <c r="L486" i="4"/>
  <c r="K487" i="4"/>
  <c r="L487" i="4"/>
  <c r="K488" i="4"/>
  <c r="L488" i="4"/>
  <c r="K489" i="4"/>
  <c r="L489" i="4"/>
  <c r="K490" i="4"/>
  <c r="L490" i="4"/>
  <c r="K491" i="4"/>
  <c r="M491" i="4" s="1"/>
  <c r="L491" i="4"/>
  <c r="K492" i="4"/>
  <c r="L492" i="4"/>
  <c r="K493" i="4"/>
  <c r="L493" i="4"/>
  <c r="K494" i="4"/>
  <c r="L494" i="4"/>
  <c r="K495" i="4"/>
  <c r="M495" i="4" s="1"/>
  <c r="L495" i="4"/>
  <c r="K496" i="4"/>
  <c r="L496" i="4"/>
  <c r="K497" i="4"/>
  <c r="L497" i="4"/>
  <c r="K498" i="4"/>
  <c r="L498" i="4"/>
  <c r="K499" i="4"/>
  <c r="L499" i="4"/>
  <c r="K500" i="4"/>
  <c r="L500" i="4"/>
  <c r="K501" i="4"/>
  <c r="L501" i="4"/>
  <c r="K502" i="4"/>
  <c r="L502" i="4"/>
  <c r="K503" i="4"/>
  <c r="M503" i="4" s="1"/>
  <c r="L503" i="4"/>
  <c r="K504" i="4"/>
  <c r="L504" i="4"/>
  <c r="K505" i="4"/>
  <c r="L505" i="4"/>
  <c r="K506" i="4"/>
  <c r="L506" i="4"/>
  <c r="K507" i="4"/>
  <c r="L507" i="4"/>
  <c r="K508" i="4"/>
  <c r="L508" i="4"/>
  <c r="K509" i="4"/>
  <c r="L509" i="4"/>
  <c r="K510" i="4"/>
  <c r="M510" i="4" s="1"/>
  <c r="L510" i="4"/>
  <c r="K511" i="4"/>
  <c r="L511" i="4"/>
  <c r="K512" i="4"/>
  <c r="L512" i="4"/>
  <c r="M512" i="4" s="1"/>
  <c r="K513" i="4"/>
  <c r="M513" i="4" s="1"/>
  <c r="L513" i="4"/>
  <c r="K514" i="4"/>
  <c r="L514" i="4"/>
  <c r="K515" i="4"/>
  <c r="M515" i="4" s="1"/>
  <c r="L515" i="4"/>
  <c r="K516" i="4"/>
  <c r="L516" i="4"/>
  <c r="K517" i="4"/>
  <c r="M517" i="4" s="1"/>
  <c r="L517" i="4"/>
  <c r="K518" i="4"/>
  <c r="L518" i="4"/>
  <c r="K519" i="4"/>
  <c r="M519" i="4" s="1"/>
  <c r="L519" i="4"/>
  <c r="K520" i="4"/>
  <c r="L520" i="4"/>
  <c r="K521" i="4"/>
  <c r="M521" i="4" s="1"/>
  <c r="L521" i="4"/>
  <c r="K522" i="4"/>
  <c r="L522" i="4"/>
  <c r="K523" i="4"/>
  <c r="L523" i="4"/>
  <c r="K524" i="4"/>
  <c r="L524" i="4"/>
  <c r="K525" i="4"/>
  <c r="L525" i="4"/>
  <c r="K526" i="4"/>
  <c r="M526" i="4" s="1"/>
  <c r="L526" i="4"/>
  <c r="K527" i="4"/>
  <c r="L527" i="4"/>
  <c r="K528" i="4"/>
  <c r="L528" i="4"/>
  <c r="M528" i="4" s="1"/>
  <c r="K529" i="4"/>
  <c r="M529" i="4" s="1"/>
  <c r="L529" i="4"/>
  <c r="K530" i="4"/>
  <c r="L530" i="4"/>
  <c r="K531" i="4"/>
  <c r="M531" i="4" s="1"/>
  <c r="L531" i="4"/>
  <c r="K532" i="4"/>
  <c r="M532" i="4" s="1"/>
  <c r="L532" i="4"/>
  <c r="K533" i="4"/>
  <c r="L533" i="4"/>
  <c r="K534" i="4"/>
  <c r="L534" i="4"/>
  <c r="M534" i="4" s="1"/>
  <c r="K535" i="4"/>
  <c r="M535" i="4" s="1"/>
  <c r="L535" i="4"/>
  <c r="K536" i="4"/>
  <c r="L536" i="4"/>
  <c r="K537" i="4"/>
  <c r="M537" i="4" s="1"/>
  <c r="L537" i="4"/>
  <c r="K538" i="4"/>
  <c r="L538" i="4"/>
  <c r="K539" i="4"/>
  <c r="M539" i="4" s="1"/>
  <c r="L539" i="4"/>
  <c r="K540" i="4"/>
  <c r="L540" i="4"/>
  <c r="K541" i="4"/>
  <c r="M541" i="4" s="1"/>
  <c r="L541" i="4"/>
  <c r="K542" i="4"/>
  <c r="M542" i="4" s="1"/>
  <c r="L542" i="4"/>
  <c r="K543" i="4"/>
  <c r="L543" i="4"/>
  <c r="K544" i="4"/>
  <c r="L544" i="4"/>
  <c r="M544" i="4" s="1"/>
  <c r="K545" i="4"/>
  <c r="M545" i="4" s="1"/>
  <c r="L545" i="4"/>
  <c r="K546" i="4"/>
  <c r="L546" i="4"/>
  <c r="K547" i="4"/>
  <c r="M547" i="4" s="1"/>
  <c r="L547" i="4"/>
  <c r="K548" i="4"/>
  <c r="L548" i="4"/>
  <c r="K549" i="4"/>
  <c r="M549" i="4" s="1"/>
  <c r="L549" i="4"/>
  <c r="K550" i="4"/>
  <c r="L550" i="4"/>
  <c r="K551" i="4"/>
  <c r="M551" i="4" s="1"/>
  <c r="L551" i="4"/>
  <c r="K552" i="4"/>
  <c r="L552" i="4"/>
  <c r="K553" i="4"/>
  <c r="M553" i="4" s="1"/>
  <c r="L553" i="4"/>
  <c r="K554" i="4"/>
  <c r="L554" i="4"/>
  <c r="K556" i="4"/>
  <c r="M556" i="4" s="1"/>
  <c r="L556" i="4"/>
  <c r="K557" i="4"/>
  <c r="L557" i="4"/>
  <c r="K558" i="4"/>
  <c r="M558" i="4" s="1"/>
  <c r="L558" i="4"/>
  <c r="K559" i="4"/>
  <c r="L559" i="4"/>
  <c r="K560" i="4"/>
  <c r="L560" i="4"/>
  <c r="K561" i="4"/>
  <c r="L561" i="4"/>
  <c r="K562" i="4"/>
  <c r="L562" i="4"/>
  <c r="K563" i="4"/>
  <c r="L563" i="4"/>
  <c r="K564" i="4"/>
  <c r="L564" i="4"/>
  <c r="K565" i="4"/>
  <c r="L565" i="4"/>
  <c r="K566" i="4"/>
  <c r="M566" i="4" s="1"/>
  <c r="L566" i="4"/>
  <c r="K567" i="4"/>
  <c r="L567" i="4"/>
  <c r="K568" i="4"/>
  <c r="L568" i="4"/>
  <c r="K569" i="4"/>
  <c r="L569" i="4"/>
  <c r="K570" i="4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L578" i="4"/>
  <c r="K579" i="4"/>
  <c r="L579" i="4"/>
  <c r="K580" i="4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M595" i="4" s="1"/>
  <c r="L595" i="4"/>
  <c r="K596" i="4"/>
  <c r="L596" i="4"/>
  <c r="K597" i="4"/>
  <c r="M597" i="4" s="1"/>
  <c r="L597" i="4"/>
  <c r="K598" i="4"/>
  <c r="L598" i="4"/>
  <c r="K599" i="4"/>
  <c r="L599" i="4"/>
  <c r="K600" i="4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6" i="4"/>
  <c r="L616" i="4"/>
  <c r="K617" i="4"/>
  <c r="L617" i="4"/>
  <c r="K618" i="4"/>
  <c r="L618" i="4"/>
  <c r="K619" i="4"/>
  <c r="L619" i="4"/>
  <c r="K620" i="4"/>
  <c r="L620" i="4"/>
  <c r="K621" i="4"/>
  <c r="L621" i="4"/>
  <c r="K622" i="4"/>
  <c r="L622" i="4"/>
  <c r="K623" i="4"/>
  <c r="L623" i="4"/>
  <c r="K624" i="4"/>
  <c r="L624" i="4"/>
  <c r="K625" i="4"/>
  <c r="M625" i="4" s="1"/>
  <c r="L625" i="4"/>
  <c r="K626" i="4"/>
  <c r="L626" i="4"/>
  <c r="K627" i="4"/>
  <c r="L627" i="4"/>
  <c r="K628" i="4"/>
  <c r="L628" i="4"/>
  <c r="K629" i="4"/>
  <c r="L629" i="4"/>
  <c r="K630" i="4"/>
  <c r="L630" i="4"/>
  <c r="K631" i="4"/>
  <c r="L631" i="4"/>
  <c r="K632" i="4"/>
  <c r="L632" i="4"/>
  <c r="K633" i="4"/>
  <c r="L633" i="4"/>
  <c r="K634" i="4"/>
  <c r="L634" i="4"/>
  <c r="K645" i="4"/>
  <c r="M645" i="4" s="1"/>
  <c r="L645" i="4"/>
  <c r="K646" i="4"/>
  <c r="M646" i="4" s="1"/>
  <c r="L646" i="4"/>
  <c r="K647" i="4"/>
  <c r="M647" i="4" s="1"/>
  <c r="L647" i="4"/>
  <c r="K648" i="4"/>
  <c r="L648" i="4"/>
  <c r="K649" i="4"/>
  <c r="L649" i="4"/>
  <c r="K650" i="4"/>
  <c r="L650" i="4"/>
  <c r="K651" i="4"/>
  <c r="L651" i="4"/>
  <c r="K652" i="4"/>
  <c r="L652" i="4"/>
  <c r="K653" i="4"/>
  <c r="L653" i="4"/>
  <c r="K654" i="4"/>
  <c r="L654" i="4"/>
  <c r="K655" i="4"/>
  <c r="M655" i="4" s="1"/>
  <c r="L655" i="4"/>
  <c r="K656" i="4"/>
  <c r="L656" i="4"/>
  <c r="K657" i="4"/>
  <c r="M657" i="4" s="1"/>
  <c r="L657" i="4"/>
  <c r="K658" i="4"/>
  <c r="L658" i="4"/>
  <c r="K659" i="4"/>
  <c r="M659" i="4" s="1"/>
  <c r="L659" i="4"/>
  <c r="K660" i="4"/>
  <c r="L660" i="4"/>
  <c r="K661" i="4"/>
  <c r="M661" i="4" s="1"/>
  <c r="L661" i="4"/>
  <c r="K662" i="4"/>
  <c r="L662" i="4"/>
  <c r="K663" i="4"/>
  <c r="L663" i="4"/>
  <c r="K664" i="4"/>
  <c r="L664" i="4"/>
  <c r="M12" i="4"/>
  <c r="M13" i="4"/>
  <c r="M14" i="4"/>
  <c r="M15" i="4"/>
  <c r="M16" i="4"/>
  <c r="M18" i="4"/>
  <c r="M19" i="4"/>
  <c r="M20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8" i="4"/>
  <c r="M39" i="4"/>
  <c r="M40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1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5" i="4"/>
  <c r="M126" i="4"/>
  <c r="M127" i="4"/>
  <c r="M128" i="4"/>
  <c r="M129" i="4"/>
  <c r="M130" i="4"/>
  <c r="M131" i="4"/>
  <c r="M132" i="4"/>
  <c r="M133" i="4"/>
  <c r="M134" i="4"/>
  <c r="M136" i="4"/>
  <c r="M137" i="4"/>
  <c r="M138" i="4"/>
  <c r="M139" i="4"/>
  <c r="M140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8" i="4"/>
  <c r="M179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20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6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9" i="4"/>
  <c r="M420" i="4"/>
  <c r="M421" i="4"/>
  <c r="M423" i="4"/>
  <c r="M424" i="4"/>
  <c r="M425" i="4"/>
  <c r="M427" i="4"/>
  <c r="M428" i="4"/>
  <c r="M429" i="4"/>
  <c r="M431" i="4"/>
  <c r="M432" i="4"/>
  <c r="M433" i="4"/>
  <c r="M435" i="4"/>
  <c r="M436" i="4"/>
  <c r="M437" i="4"/>
  <c r="M439" i="4"/>
  <c r="M440" i="4"/>
  <c r="M441" i="4"/>
  <c r="M443" i="4"/>
  <c r="M444" i="4"/>
  <c r="M445" i="4"/>
  <c r="M446" i="4"/>
  <c r="M447" i="4"/>
  <c r="M448" i="4"/>
  <c r="M449" i="4"/>
  <c r="M451" i="4"/>
  <c r="M452" i="4"/>
  <c r="M453" i="4"/>
  <c r="M455" i="4"/>
  <c r="M456" i="4"/>
  <c r="M457" i="4"/>
  <c r="M459" i="4"/>
  <c r="M460" i="4"/>
  <c r="M461" i="4"/>
  <c r="M463" i="4"/>
  <c r="M464" i="4"/>
  <c r="M465" i="4"/>
  <c r="M469" i="4"/>
  <c r="M470" i="4"/>
  <c r="M473" i="4"/>
  <c r="M474" i="4"/>
  <c r="M477" i="4"/>
  <c r="M479" i="4"/>
  <c r="M482" i="4"/>
  <c r="M484" i="4"/>
  <c r="M485" i="4"/>
  <c r="M486" i="4"/>
  <c r="M487" i="4"/>
  <c r="M488" i="4"/>
  <c r="M489" i="4"/>
  <c r="M490" i="4"/>
  <c r="M493" i="4"/>
  <c r="M496" i="4"/>
  <c r="M497" i="4"/>
  <c r="M499" i="4"/>
  <c r="M501" i="4"/>
  <c r="M502" i="4"/>
  <c r="M505" i="4"/>
  <c r="M507" i="4"/>
  <c r="M509" i="4"/>
  <c r="M511" i="4"/>
  <c r="M516" i="4"/>
  <c r="M523" i="4"/>
  <c r="M524" i="4"/>
  <c r="M525" i="4"/>
  <c r="M527" i="4"/>
  <c r="M533" i="4"/>
  <c r="M543" i="4"/>
  <c r="M557" i="4"/>
  <c r="M559" i="4"/>
  <c r="M560" i="4"/>
  <c r="M561" i="4"/>
  <c r="M562" i="4"/>
  <c r="M563" i="4"/>
  <c r="M564" i="4"/>
  <c r="M567" i="4"/>
  <c r="M568" i="4"/>
  <c r="M569" i="4"/>
  <c r="M570" i="4"/>
  <c r="M571" i="4"/>
  <c r="M572" i="4"/>
  <c r="M573" i="4"/>
  <c r="M574" i="4"/>
  <c r="M576" i="4"/>
  <c r="M577" i="4"/>
  <c r="M578" i="4"/>
  <c r="M579" i="4"/>
  <c r="M580" i="4"/>
  <c r="M581" i="4"/>
  <c r="M582" i="4"/>
  <c r="M583" i="4"/>
  <c r="M584" i="4"/>
  <c r="M586" i="4"/>
  <c r="M587" i="4"/>
  <c r="M588" i="4"/>
  <c r="M589" i="4"/>
  <c r="M590" i="4"/>
  <c r="M591" i="4"/>
  <c r="M592" i="4"/>
  <c r="M593" i="4"/>
  <c r="M594" i="4"/>
  <c r="M596" i="4"/>
  <c r="M598" i="4"/>
  <c r="M599" i="4"/>
  <c r="M600" i="4"/>
  <c r="M601" i="4"/>
  <c r="M602" i="4"/>
  <c r="M603" i="4"/>
  <c r="M604" i="4"/>
  <c r="M606" i="4"/>
  <c r="M607" i="4"/>
  <c r="M608" i="4"/>
  <c r="M609" i="4"/>
  <c r="M610" i="4"/>
  <c r="M611" i="4"/>
  <c r="M612" i="4"/>
  <c r="M613" i="4"/>
  <c r="M614" i="4"/>
  <c r="M616" i="4"/>
  <c r="M617" i="4"/>
  <c r="M618" i="4"/>
  <c r="M619" i="4"/>
  <c r="M620" i="4"/>
  <c r="M621" i="4"/>
  <c r="M622" i="4"/>
  <c r="M623" i="4"/>
  <c r="M624" i="4"/>
  <c r="M626" i="4"/>
  <c r="M627" i="4"/>
  <c r="M628" i="4"/>
  <c r="M629" i="4"/>
  <c r="M630" i="4"/>
  <c r="M631" i="4"/>
  <c r="M632" i="4"/>
  <c r="M633" i="4"/>
  <c r="M634" i="4"/>
  <c r="M648" i="4"/>
  <c r="M649" i="4"/>
  <c r="M650" i="4"/>
  <c r="M651" i="4"/>
  <c r="M652" i="4"/>
  <c r="M653" i="4"/>
  <c r="M654" i="4"/>
  <c r="M663" i="4"/>
  <c r="M664" i="4"/>
  <c r="M660" i="4" l="1"/>
  <c r="M656" i="4"/>
  <c r="M585" i="4"/>
  <c r="M565" i="4"/>
  <c r="M554" i="4"/>
  <c r="M550" i="4"/>
  <c r="M546" i="4"/>
  <c r="M538" i="4"/>
  <c r="M530" i="4"/>
  <c r="M520" i="4"/>
  <c r="M508" i="4"/>
  <c r="M504" i="4"/>
  <c r="M500" i="4"/>
  <c r="M492" i="4"/>
  <c r="M476" i="4"/>
  <c r="M338" i="4"/>
  <c r="M335" i="4"/>
  <c r="M333" i="4"/>
  <c r="M662" i="4"/>
  <c r="P655" i="4" s="1"/>
  <c r="M658" i="4"/>
  <c r="M605" i="4"/>
  <c r="P605" i="4" s="1"/>
  <c r="M575" i="4"/>
  <c r="M552" i="4"/>
  <c r="M548" i="4"/>
  <c r="M540" i="4"/>
  <c r="M536" i="4"/>
  <c r="M522" i="4"/>
  <c r="M518" i="4"/>
  <c r="M514" i="4"/>
  <c r="M506" i="4"/>
  <c r="M498" i="4"/>
  <c r="M494" i="4"/>
  <c r="M480" i="4"/>
  <c r="D20" i="2"/>
  <c r="G43" i="2"/>
  <c r="AC605" i="4"/>
  <c r="D41" i="2"/>
  <c r="D40" i="2"/>
  <c r="D39" i="2"/>
  <c r="D47" i="2"/>
  <c r="D38" i="2"/>
  <c r="D19" i="2"/>
  <c r="M141" i="4"/>
  <c r="P625" i="4"/>
  <c r="AC625" i="4" s="1"/>
  <c r="P615" i="4"/>
  <c r="G48" i="2" l="1"/>
  <c r="AC655" i="4"/>
  <c r="P48" i="2" s="1"/>
  <c r="R48" i="2" s="1"/>
  <c r="S48" i="2" s="1"/>
  <c r="G44" i="2"/>
  <c r="AC615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04" i="4"/>
  <c r="N477" i="4"/>
  <c r="AB665" i="4" l="1"/>
  <c r="W665" i="4"/>
  <c r="U665" i="4"/>
  <c r="S665" i="4"/>
  <c r="R665" i="4"/>
  <c r="Q665" i="4"/>
  <c r="O665" i="4"/>
  <c r="N665" i="4"/>
  <c r="I665" i="4"/>
  <c r="H665" i="4"/>
  <c r="AA535" i="4"/>
  <c r="Z535" i="4"/>
  <c r="AA515" i="4"/>
  <c r="Z515" i="4"/>
  <c r="AA491" i="4"/>
  <c r="Z491" i="4"/>
  <c r="AA477" i="4"/>
  <c r="Z477" i="4"/>
  <c r="AA451" i="4"/>
  <c r="Z451" i="4"/>
  <c r="AA429" i="4"/>
  <c r="Z429" i="4"/>
  <c r="AA404" i="4"/>
  <c r="Z404" i="4"/>
  <c r="X382" i="4"/>
  <c r="X665" i="4" s="1"/>
  <c r="V382" i="4"/>
  <c r="V665" i="4" s="1"/>
  <c r="T382" i="4"/>
  <c r="T665" i="4" s="1"/>
  <c r="AA368" i="4"/>
  <c r="Z368" i="4"/>
  <c r="AA325" i="4"/>
  <c r="Z325" i="4"/>
  <c r="AA307" i="4"/>
  <c r="Z307" i="4"/>
  <c r="AA288" i="4"/>
  <c r="Z288" i="4"/>
  <c r="AA268" i="4"/>
  <c r="Z268" i="4"/>
  <c r="AA248" i="4"/>
  <c r="Z248" i="4"/>
  <c r="AA228" i="4"/>
  <c r="Z228" i="4"/>
  <c r="AA209" i="4"/>
  <c r="Z209" i="4"/>
  <c r="AA188" i="4"/>
  <c r="O20" i="2" s="1"/>
  <c r="Z188" i="4"/>
  <c r="N20" i="2" s="1"/>
  <c r="AA168" i="4"/>
  <c r="O19" i="2" s="1"/>
  <c r="Z168" i="4"/>
  <c r="N19" i="2" s="1"/>
  <c r="AA148" i="4"/>
  <c r="Z148" i="4"/>
  <c r="AA128" i="4"/>
  <c r="Z128" i="4"/>
  <c r="AA109" i="4"/>
  <c r="Z109" i="4"/>
  <c r="AA88" i="4"/>
  <c r="Z88" i="4"/>
  <c r="AA68" i="4"/>
  <c r="Z68" i="4"/>
  <c r="AA51" i="4"/>
  <c r="Z51" i="4"/>
  <c r="AA31" i="4"/>
  <c r="Z31" i="4"/>
  <c r="AA11" i="4"/>
  <c r="Z11" i="4"/>
  <c r="L11" i="4"/>
  <c r="K11" i="4"/>
  <c r="L10" i="4"/>
  <c r="K10" i="4"/>
  <c r="Z382" i="4" l="1"/>
  <c r="Z665" i="4" s="1"/>
  <c r="M10" i="4"/>
  <c r="P575" i="4"/>
  <c r="P585" i="4"/>
  <c r="P491" i="4"/>
  <c r="Y491" i="4" s="1"/>
  <c r="AC491" i="4" s="1"/>
  <c r="P565" i="4"/>
  <c r="P595" i="4"/>
  <c r="M11" i="4"/>
  <c r="P11" i="4" s="1"/>
  <c r="P556" i="4"/>
  <c r="G38" i="2" s="1"/>
  <c r="P429" i="4"/>
  <c r="AA382" i="4"/>
  <c r="AC585" i="4" l="1"/>
  <c r="G41" i="2"/>
  <c r="AC565" i="4"/>
  <c r="G39" i="2"/>
  <c r="AC595" i="4"/>
  <c r="T46" i="2" s="1"/>
  <c r="G42" i="2"/>
  <c r="AC575" i="4"/>
  <c r="G40" i="2"/>
  <c r="AC556" i="4"/>
  <c r="P248" i="4"/>
  <c r="Y248" i="4" s="1"/>
  <c r="AC248" i="4" s="1"/>
  <c r="P268" i="4"/>
  <c r="Y268" i="4" s="1"/>
  <c r="AC268" i="4" s="1"/>
  <c r="P31" i="4"/>
  <c r="Y31" i="4" s="1"/>
  <c r="AC31" i="4" s="1"/>
  <c r="P325" i="4"/>
  <c r="Y325" i="4" s="1"/>
  <c r="AC325" i="4" s="1"/>
  <c r="P128" i="4"/>
  <c r="Y128" i="4" s="1"/>
  <c r="AC128" i="4" s="1"/>
  <c r="P368" i="4"/>
  <c r="Y368" i="4" s="1"/>
  <c r="AC368" i="4" s="1"/>
  <c r="P535" i="4"/>
  <c r="Y535" i="4" s="1"/>
  <c r="AC535" i="4" s="1"/>
  <c r="P404" i="4"/>
  <c r="Y404" i="4" s="1"/>
  <c r="AC404" i="4" s="1"/>
  <c r="P382" i="4"/>
  <c r="Y382" i="4" s="1"/>
  <c r="AC382" i="4" s="1"/>
  <c r="P209" i="4"/>
  <c r="Y209" i="4" s="1"/>
  <c r="AC209" i="4" s="1"/>
  <c r="P88" i="4"/>
  <c r="Y88" i="4" s="1"/>
  <c r="AC88" i="4" s="1"/>
  <c r="P345" i="4"/>
  <c r="Y345" i="4" s="1"/>
  <c r="AC345" i="4" s="1"/>
  <c r="P307" i="4"/>
  <c r="Y307" i="4" s="1"/>
  <c r="AC307" i="4" s="1"/>
  <c r="P451" i="4"/>
  <c r="Y451" i="4" s="1"/>
  <c r="AC451" i="4" s="1"/>
  <c r="P228" i="4"/>
  <c r="Y228" i="4" s="1"/>
  <c r="AC228" i="4" s="1"/>
  <c r="P148" i="4"/>
  <c r="Y148" i="4" s="1"/>
  <c r="AC148" i="4" s="1"/>
  <c r="P68" i="4"/>
  <c r="Y68" i="4" s="1"/>
  <c r="AC68" i="4" s="1"/>
  <c r="P109" i="4"/>
  <c r="Y109" i="4" s="1"/>
  <c r="AC109" i="4" s="1"/>
  <c r="P288" i="4"/>
  <c r="Y288" i="4" s="1"/>
  <c r="AC288" i="4" s="1"/>
  <c r="P188" i="4"/>
  <c r="P168" i="4"/>
  <c r="P515" i="4"/>
  <c r="Y515" i="4" s="1"/>
  <c r="AC515" i="4" s="1"/>
  <c r="Y429" i="4"/>
  <c r="AC429" i="4" s="1"/>
  <c r="P477" i="4"/>
  <c r="Y477" i="4" s="1"/>
  <c r="AC477" i="4" s="1"/>
  <c r="M665" i="4"/>
  <c r="AA665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88" i="4"/>
  <c r="G20" i="2"/>
  <c r="P40" i="2"/>
  <c r="R40" i="2" s="1"/>
  <c r="S40" i="2" s="1"/>
  <c r="T40" i="2"/>
  <c r="P39" i="2"/>
  <c r="R39" i="2" s="1"/>
  <c r="S39" i="2" s="1"/>
  <c r="T39" i="2"/>
  <c r="Y168" i="4"/>
  <c r="Y665" i="4" s="1"/>
  <c r="G19" i="2"/>
  <c r="AC188" i="4"/>
  <c r="P20" i="2" s="1"/>
  <c r="M20" i="2"/>
  <c r="P665" i="4"/>
  <c r="AC11" i="4"/>
  <c r="T20" i="2" l="1"/>
  <c r="AC168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65" i="4" l="1"/>
  <c r="P19" i="2"/>
  <c r="T19" i="2"/>
  <c r="R20" i="2"/>
  <c r="S20" i="2" s="1"/>
  <c r="R19" i="2"/>
  <c r="S19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<sst xmlns="http://schemas.openxmlformats.org/spreadsheetml/2006/main" count="1209" uniqueCount="536">
  <si>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</si>
  <si>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</si>
  <si>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</si>
  <si>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</si>
  <si>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</si>
  <si>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</si>
  <si>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</si>
  <si>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</si>
  <si>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</si>
  <si>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</si>
  <si>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</si>
  <si>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</si>
  <si>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</si>
  <si>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</si>
  <si>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</si>
  <si>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</si>
  <si>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</si>
  <si>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</si>
  <si>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</si>
  <si>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</si>
  <si>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</si>
  <si>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</si>
  <si>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</si>
  <si>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</si>
  <si>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</si>
  <si>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</si>
  <si>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</si>
  <si>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</si>
  <si>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</si>
  <si>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</si>
  <si>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</si>
  <si>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</si>
  <si>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</si>
  <si>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</si>
  <si>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</si>
  <si>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</si>
  <si>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</si>
  <si>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</si>
  <si>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</si>
  <si>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</si>
  <si>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</si>
  <si>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</si>
  <si>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</si>
  <si>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</si>
  <si>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</si>
  <si>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</si>
  <si>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</si>
  <si>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</si>
  <si>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</si>
  <si>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</si>
  <si>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</si>
  <si>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</si>
  <si>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</si>
  <si>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</si>
  <si>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</si>
  <si>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</si>
  <si>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</si>
  <si>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</si>
  <si>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</si>
  <si>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</si>
  <si>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</si>
  <si>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</si>
  <si>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</si>
  <si>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</si>
  <si>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</si>
  <si>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</si>
  <si>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</si>
  <si>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</si>
  <si>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</si>
  <si>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</si>
  <si>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</si>
  <si>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</si>
  <si>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</si>
  <si>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</si>
  <si>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</si>
  <si>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</si>
  <si>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</si>
  <si>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</si>
  <si>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</si>
  <si>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</si>
  <si>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</si>
  <si>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</si>
  <si>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</si>
  <si>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</si>
  <si>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</si>
  <si>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</si>
  <si>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</si>
  <si>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</si>
  <si>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</si>
  <si>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</si>
  <si>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</si>
  <si>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</si>
  <si>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</si>
  <si>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</si>
  <si>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</si>
  <si>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</si>
  <si>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</si>
  <si>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</si>
  <si>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</si>
  <si>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</si>
  <si>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</si>
  <si>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</si>
  <si>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</si>
  <si>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</si>
  <si>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</si>
  <si>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</si>
  <si>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</si>
  <si>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</si>
  <si>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</si>
  <si>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</si>
  <si>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</si>
  <si>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</si>
  <si>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</si>
  <si>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</si>
  <si>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</si>
  <si>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</si>
  <si>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</si>
  <si>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</si>
  <si>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</si>
  <si>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</si>
  <si>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</si>
  <si>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</si>
  <si>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</si>
  <si>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</si>
  <si>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</si>
  <si>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</si>
  <si>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</si>
  <si>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</si>
  <si>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</si>
  <si>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</si>
  <si>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</si>
  <si>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</si>
  <si>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</si>
  <si>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</si>
  <si>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</si>
  <si>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</si>
  <si>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</si>
  <si>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</si>
  <si>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</si>
  <si>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</si>
  <si>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</si>
  <si>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</si>
  <si>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</si>
  <si>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</si>
  <si>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</si>
  <si>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</si>
  <si>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</si>
  <si>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</si>
  <si>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</si>
  <si>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</si>
  <si>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</si>
  <si>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</si>
  <si>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</si>
  <si>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</si>
  <si>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</si>
  <si>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</si>
  <si>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</si>
  <si>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</si>
  <si>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</si>
  <si>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</si>
  <si>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</si>
  <si>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</si>
  <si>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</si>
  <si>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</si>
  <si>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</si>
  <si>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</si>
  <si>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</si>
  <si>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</si>
  <si>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</si>
  <si>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</si>
  <si>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</si>
  <si>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</si>
  <si>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</si>
  <si>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</si>
  <si>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</si>
  <si>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</si>
  <si>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</si>
  <si>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</si>
  <si>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</si>
  <si>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</si>
  <si>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</si>
  <si>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</si>
  <si>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</si>
  <si>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</si>
  <si>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</si>
  <si>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</si>
  <si>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</si>
  <si>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</si>
  <si>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</si>
  <si>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</si>
  <si>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</si>
  <si>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</si>
  <si>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</si>
  <si>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</si>
  <si>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</si>
  <si>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</si>
  <si>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</si>
  <si>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</si>
  <si>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</si>
  <si>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</si>
  <si>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</si>
  <si>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</si>
  <si>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</si>
  <si>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</si>
  <si>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</si>
  <si>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</si>
  <si>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</si>
  <si>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</si>
  <si>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</si>
  <si>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</si>
  <si>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</si>
  <si>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</si>
  <si>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</si>
  <si>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</si>
  <si>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</si>
  <si>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</si>
  <si>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</si>
  <si>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</si>
  <si>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</si>
  <si>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</si>
  <si>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</si>
  <si>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</si>
  <si>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</si>
  <si>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</si>
  <si>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</si>
  <si>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</si>
  <si>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</si>
  <si>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</si>
  <si>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</si>
  <si>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</si>
  <si>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</si>
  <si>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</si>
  <si>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</si>
  <si>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</si>
  <si>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</si>
  <si>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</si>
  <si>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</si>
  <si>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</si>
  <si>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</si>
  <si>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</si>
  <si>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</si>
  <si>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</si>
  <si>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</si>
  <si>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</si>
  <si>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</si>
  <si>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</si>
  <si>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</si>
  <si>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</si>
  <si>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</si>
  <si>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</si>
  <si>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</si>
  <si>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</si>
  <si>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</si>
  <si>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</si>
  <si>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</si>
  <si>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</si>
  <si>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</si>
  <si>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</si>
  <si>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</si>
  <si>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</si>
  <si>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</si>
  <si>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</si>
  <si>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</si>
  <si>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</si>
  <si>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</si>
  <si>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</si>
  <si>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</si>
  <si>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</si>
  <si>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</si>
  <si>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</si>
  <si>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</si>
  <si>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</si>
  <si>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</si>
  <si>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</si>
  <si>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</si>
  <si>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</si>
  <si>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</si>
  <si>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</si>
  <si>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</si>
  <si>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</si>
  <si>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</si>
  <si>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</si>
  <si>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</si>
  <si>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</si>
  <si>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</si>
  <si>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</si>
  <si>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</si>
  <si>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</si>
  <si>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</si>
  <si>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</si>
  <si>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</si>
  <si>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</si>
  <si>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</si>
  <si>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</si>
  <si>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</si>
  <si>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</si>
  <si>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</si>
  <si>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</si>
  <si>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</si>
  <si>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</si>
  <si>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</si>
  <si>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</si>
  <si>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</si>
  <si>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</si>
  <si>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</si>
  <si>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</si>
  <si>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</si>
  <si>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</si>
  <si>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</si>
  <si>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</si>
  <si>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</si>
  <si>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</si>
  <si>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</si>
  <si>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</si>
  <si>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</si>
  <si>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</si>
  <si>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</si>
  <si>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</si>
  <si>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</si>
  <si>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</si>
  <si>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</si>
  <si>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</si>
  <si>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</si>
  <si>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</si>
  <si>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</si>
  <si>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</si>
  <si>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</si>
  <si>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</si>
  <si>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</si>
  <si>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</si>
  <si>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</si>
  <si>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</si>
  <si>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</si>
  <si>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</si>
  <si>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</si>
  <si>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</si>
  <si>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</si>
  <si>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</si>
  <si>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</si>
  <si>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</si>
  <si>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</si>
  <si>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</si>
  <si>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</si>
  <si>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</si>
  <si>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</si>
  <si>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</si>
  <si>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</si>
  <si>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</si>
  <si>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</si>
  <si>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</si>
  <si>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</si>
  <si>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</si>
  <si>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</si>
  <si>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</si>
  <si>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</si>
  <si>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</si>
  <si>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</si>
  <si>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</si>
  <si>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</si>
  <si>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</si>
  <si>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</si>
  <si>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</si>
  <si>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</si>
  <si>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</si>
  <si>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</si>
  <si>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</si>
  <si>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</si>
  <si>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</si>
  <si>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</si>
  <si>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</si>
  <si>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</si>
  <si>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</si>
  <si>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</si>
  <si>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</si>
  <si>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</si>
  <si>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</si>
  <si>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</si>
  <si>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</si>
  <si>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</si>
  <si>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</si>
  <si>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</si>
  <si>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</si>
  <si>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</si>
  <si>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</si>
  <si>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</si>
  <si>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</si>
  <si>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</si>
  <si>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</si>
  <si>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</si>
  <si>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</si>
  <si>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</si>
  <si>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</si>
  <si>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</si>
  <si>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</si>
  <si>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</si>
  <si>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</si>
  <si>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</si>
  <si>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</si>
  <si>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</si>
  <si>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</si>
  <si>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</si>
  <si>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</si>
  <si>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</si>
  <si>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</si>
  <si>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</si>
  <si>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</si>
  <si>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</si>
  <si>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</si>
  <si>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</si>
  <si>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</si>
  <si>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</si>
  <si>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</si>
  <si>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</si>
  <si>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</si>
  <si>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</si>
  <si>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</si>
  <si>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</si>
  <si>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</si>
  <si>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</si>
  <si>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</si>
  <si>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</si>
  <si>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</si>
  <si>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</si>
  <si>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</si>
  <si>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</si>
  <si>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</si>
  <si>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</si>
  <si>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</si>
  <si>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</si>
  <si>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</si>
  <si>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</si>
  <si>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</si>
  <si>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</si>
  <si>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</si>
  <si>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</si>
  <si>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</si>
  <si>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</si>
  <si>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</si>
  <si>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</si>
  <si>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</si>
  <si>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</si>
  <si>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</si>
  <si>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</si>
  <si>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</si>
  <si>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</si>
  <si>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</si>
  <si>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</si>
  <si>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</si>
  <si>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</si>
  <si>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</si>
  <si>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</si>
  <si>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</si>
  <si>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</si>
  <si>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</si>
  <si>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</si>
  <si>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</si>
  <si>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</si>
  <si>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</si>
  <si>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</si>
  <si>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</si>
  <si>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</si>
  <si>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</si>
  <si>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</si>
  <si>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</si>
  <si>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</si>
  <si>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</si>
  <si>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</si>
  <si>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</si>
  <si>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</si>
  <si>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</si>
  <si>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</si>
  <si>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</si>
  <si>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</si>
  <si>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</si>
  <si>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</si>
  <si>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</si>
  <si>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</si>
  <si>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</si>
  <si>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</si>
  <si>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</si>
  <si>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</si>
  <si>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</si>
  <si>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</si>
  <si>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</si>
  <si>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</si>
  <si>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</si>
  <si>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</si>
  <si>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</si>
  <si>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</si>
  <si>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</si>
  <si>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</si>
  <si>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</si>
  <si>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</si>
  <si>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</si>
  <si>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</si>
  <si>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</si>
  <si>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</si>
  <si>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</si>
  <si>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</si>
  <si>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</si>
  <si>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</si>
  <si>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</si>
  <si>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</si>
  <si>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</si>
  <si>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</si>
  <si>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</si>
  <si>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</si>
  <si>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</si>
  <si>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</si>
  <si>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</si>
  <si>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</si>
  <si>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</si>
  <si>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</si>
  <si>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</si>
  <si>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</si>
  <si>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</si>
  <si>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</si>
  <si>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</si>
  <si>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</si>
  <si>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</si>
  <si>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</si>
  <si>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</si>
  <si>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</si>
  <si>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</si>
  <si>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</si>
  <si>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</si>
  <si>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</si>
  <si>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</si>
  <si>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</si>
  <si>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</si>
  <si>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</si>
  <si>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</si>
  <si>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</si>
  <si>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</si>
  <si>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</si>
  <si>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18C1-ĐĐT2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</si>
</sst>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2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17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3" fillId="3" borderId="16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33" fillId="3" borderId="4" xfId="0" applyNumberFormat="1" applyFont="1" applyFill="1" applyBorder="1" applyAlignment="1">
      <alignment horizontal="center" vertic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13" fillId="0" borderId="16" xfId="0" applyNumberFormat="1" applyFont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1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47330" y="7514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311843" y="747180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47330" y="7514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311843" y="7535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47330" y="7514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311843" y="7535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A35" workbookViewId="0">
      <selection activeCell="D52" sqref="D52"/>
    </sheetView>
  </sheetViews>
  <sheetFormatPr defaultColWidth="11.25" defaultRowHeight="15" customHeight="1"/>
  <cols>
    <col min="1" max="1" width="3.58203125" customWidth="1"/>
    <col min="2" max="2" width="14.25" customWidth="1"/>
    <col min="3" max="3" width="6.5" customWidth="1"/>
    <col min="4" max="4" width="8.5" customWidth="1"/>
    <col min="5" max="5" width="7.75" style="289" customWidth="1"/>
    <col min="6" max="6" width="8.08203125" style="289" customWidth="1"/>
    <col min="7" max="7" width="7.58203125" style="289" customWidth="1"/>
    <col min="8" max="8" width="9.83203125" style="289" customWidth="1"/>
    <col min="9" max="9" width="10.83203125" style="289" customWidth="1"/>
    <col min="10" max="10" width="9.75" style="289" customWidth="1"/>
    <col min="11" max="11" width="10.33203125" style="289" customWidth="1"/>
    <col min="12" max="12" width="10.83203125" style="289" customWidth="1"/>
    <col min="13" max="13" width="10.25" style="289" customWidth="1"/>
    <col min="14" max="14" width="10.08203125" style="289" customWidth="1"/>
    <col min="15" max="15" width="10.58203125" style="289" customWidth="1"/>
    <col min="16" max="16" width="10.33203125" style="295" customWidth="1"/>
    <col min="17" max="17" width="9.83203125" style="289" customWidth="1"/>
    <col min="18" max="18" width="12.08203125" style="289" customWidth="1"/>
    <col min="19" max="20" width="9" style="306" customWidth="1"/>
    <col min="21" max="26" width="8" customWidth="1"/>
  </cols>
  <sheetData>
    <row r="1" spans="1:26" ht="16.5" customHeight="1">
      <c r="A1" s="1"/>
      <c r="B1" s="1"/>
      <c r="C1" s="1"/>
      <c r="D1" s="2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90"/>
      <c r="Q1" s="291" t="s">
        <v>0</v>
      </c>
      <c r="R1" s="265"/>
      <c r="S1" s="296"/>
      <c r="T1" s="296"/>
      <c r="U1" s="1"/>
      <c r="V1" s="1"/>
      <c r="W1" s="1"/>
      <c r="X1" s="1"/>
      <c r="Y1" s="1"/>
      <c r="Z1" s="1"/>
    </row>
    <row r="2" spans="1:26" ht="25.5" customHeight="1">
      <c r="A2" s="340" t="s">
        <v>1</v>
      </c>
      <c r="B2" s="315"/>
      <c r="C2" s="315"/>
      <c r="D2" s="315"/>
      <c r="E2" s="315"/>
      <c r="F2" s="287"/>
      <c r="G2" s="287"/>
      <c r="H2" s="287"/>
      <c r="I2" s="287"/>
      <c r="J2" s="287"/>
      <c r="K2" s="343" t="s">
        <v>2</v>
      </c>
      <c r="L2" s="342"/>
      <c r="M2" s="342"/>
      <c r="N2" s="342"/>
      <c r="O2" s="342"/>
      <c r="P2" s="342"/>
      <c r="Q2" s="342"/>
      <c r="R2" s="265"/>
      <c r="S2" s="296"/>
      <c r="T2" s="296"/>
      <c r="U2" s="1"/>
      <c r="V2" s="1"/>
      <c r="W2" s="1"/>
      <c r="X2" s="1"/>
      <c r="Y2" s="1"/>
      <c r="Z2" s="1"/>
    </row>
    <row r="3" spans="1:26" ht="32.25" customHeight="1">
      <c r="A3" s="339" t="s">
        <v>3</v>
      </c>
      <c r="B3" s="315"/>
      <c r="C3" s="315"/>
      <c r="D3" s="315"/>
      <c r="E3" s="315"/>
      <c r="F3" s="266"/>
      <c r="G3" s="287"/>
      <c r="H3" s="287"/>
      <c r="I3" s="287"/>
      <c r="J3" s="287"/>
      <c r="K3" s="341" t="s">
        <v>4</v>
      </c>
      <c r="L3" s="342"/>
      <c r="M3" s="342"/>
      <c r="N3" s="342"/>
      <c r="O3" s="342"/>
      <c r="P3" s="342"/>
      <c r="Q3" s="342"/>
      <c r="R3" s="265"/>
      <c r="S3" s="296"/>
      <c r="T3" s="296"/>
      <c r="U3" s="1"/>
      <c r="V3" s="1"/>
      <c r="W3" s="1"/>
      <c r="X3" s="1"/>
      <c r="Y3" s="1"/>
      <c r="Z3" s="1"/>
    </row>
    <row r="4" spans="1:26" ht="38.25" customHeight="1">
      <c r="A4" s="345" t="s">
        <v>524</v>
      </c>
      <c r="B4" s="346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346"/>
      <c r="Q4" s="346"/>
      <c r="R4" s="346"/>
      <c r="S4" s="297"/>
      <c r="T4" s="297"/>
      <c r="U4" s="6"/>
      <c r="V4" s="6"/>
      <c r="W4" s="6"/>
      <c r="X4" s="6"/>
      <c r="Y4" s="6"/>
      <c r="Z4" s="6"/>
    </row>
    <row r="5" spans="1:26" ht="29.25" customHeight="1">
      <c r="A5" s="347" t="s">
        <v>140</v>
      </c>
      <c r="B5" s="347"/>
      <c r="C5" s="347"/>
      <c r="D5" s="347"/>
      <c r="E5" s="347"/>
      <c r="F5" s="347"/>
      <c r="G5" s="347"/>
      <c r="H5" s="347"/>
      <c r="I5" s="347"/>
      <c r="J5" s="347"/>
      <c r="K5" s="347"/>
      <c r="L5" s="347"/>
      <c r="M5" s="347"/>
      <c r="N5" s="347"/>
      <c r="O5" s="347"/>
      <c r="P5" s="347"/>
      <c r="Q5" s="347"/>
      <c r="R5" s="347"/>
      <c r="S5" s="347"/>
      <c r="T5" s="347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2"/>
      <c r="K6" s="9"/>
      <c r="L6" s="9"/>
      <c r="M6" s="9"/>
      <c r="N6" s="9"/>
      <c r="O6" s="9"/>
      <c r="P6" s="293"/>
      <c r="Q6" s="9"/>
      <c r="R6" s="34"/>
      <c r="S6" s="298"/>
      <c r="T6" s="298"/>
      <c r="U6" s="7"/>
      <c r="V6" s="7"/>
      <c r="W6" s="7"/>
      <c r="X6" s="7"/>
      <c r="Y6" s="7"/>
      <c r="Z6" s="7"/>
    </row>
    <row r="7" spans="1:26" ht="18" customHeight="1">
      <c r="A7" s="335" t="s">
        <v>5</v>
      </c>
      <c r="B7" s="332" t="s">
        <v>6</v>
      </c>
      <c r="C7" s="320"/>
      <c r="D7" s="344" t="s">
        <v>7</v>
      </c>
      <c r="E7" s="317"/>
      <c r="F7" s="317"/>
      <c r="G7" s="317"/>
      <c r="H7" s="317"/>
      <c r="I7" s="338"/>
      <c r="J7" s="324" t="s">
        <v>8</v>
      </c>
      <c r="K7" s="324" t="s">
        <v>9</v>
      </c>
      <c r="L7" s="324" t="s">
        <v>10</v>
      </c>
      <c r="M7" s="324" t="s">
        <v>11</v>
      </c>
      <c r="N7" s="324" t="s">
        <v>12</v>
      </c>
      <c r="O7" s="324" t="s">
        <v>13</v>
      </c>
      <c r="P7" s="327" t="s">
        <v>522</v>
      </c>
      <c r="Q7" s="324" t="s">
        <v>523</v>
      </c>
      <c r="R7" s="318" t="s">
        <v>14</v>
      </c>
      <c r="S7" s="319"/>
      <c r="T7" s="320"/>
      <c r="U7" s="7"/>
      <c r="V7" s="7"/>
      <c r="W7" s="7"/>
      <c r="X7" s="7"/>
      <c r="Y7" s="7"/>
      <c r="Z7" s="7"/>
    </row>
    <row r="8" spans="1:26" ht="27.75" customHeight="1">
      <c r="A8" s="336"/>
      <c r="B8" s="333"/>
      <c r="C8" s="334"/>
      <c r="D8" s="330" t="s">
        <v>15</v>
      </c>
      <c r="E8" s="330" t="s">
        <v>16</v>
      </c>
      <c r="F8" s="324" t="s">
        <v>17</v>
      </c>
      <c r="G8" s="330" t="s">
        <v>18</v>
      </c>
      <c r="H8" s="324" t="s">
        <v>19</v>
      </c>
      <c r="I8" s="324" t="s">
        <v>20</v>
      </c>
      <c r="J8" s="325"/>
      <c r="K8" s="325"/>
      <c r="L8" s="325"/>
      <c r="M8" s="325"/>
      <c r="N8" s="325"/>
      <c r="O8" s="325"/>
      <c r="P8" s="328"/>
      <c r="Q8" s="325"/>
      <c r="R8" s="321"/>
      <c r="S8" s="322"/>
      <c r="T8" s="323"/>
      <c r="U8" s="7"/>
      <c r="V8" s="7"/>
      <c r="W8" s="7"/>
      <c r="X8" s="7"/>
      <c r="Y8" s="7"/>
      <c r="Z8" s="7"/>
    </row>
    <row r="9" spans="1:26" ht="86.25" customHeight="1">
      <c r="A9" s="331"/>
      <c r="B9" s="321"/>
      <c r="C9" s="323"/>
      <c r="D9" s="331"/>
      <c r="E9" s="326"/>
      <c r="F9" s="326"/>
      <c r="G9" s="326"/>
      <c r="H9" s="326"/>
      <c r="I9" s="326"/>
      <c r="J9" s="325"/>
      <c r="K9" s="326"/>
      <c r="L9" s="326"/>
      <c r="M9" s="326"/>
      <c r="N9" s="326"/>
      <c r="O9" s="326"/>
      <c r="P9" s="329"/>
      <c r="Q9" s="326"/>
      <c r="R9" s="12" t="s">
        <v>21</v>
      </c>
      <c r="S9" s="299" t="s">
        <v>22</v>
      </c>
      <c r="T9" s="299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37" t="s">
        <v>25</v>
      </c>
      <c r="C10" s="338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2"/>
      <c r="Q10" s="14" t="s">
        <v>38</v>
      </c>
      <c r="R10" s="14" t="s">
        <v>39</v>
      </c>
      <c r="S10" s="300" t="s">
        <v>40</v>
      </c>
      <c r="T10" s="300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3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1">
        <f t="shared" ref="S11:S37" si="1">ROUND(IF(AND(N11&gt;0,O11&gt;0,M11&lt;=0,R11=0),P11-Q11,IF(AND(P11&gt;0,R11=200),P11-Q11-R11, )),1)</f>
        <v>44.5</v>
      </c>
      <c r="T11" s="302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8">
        <f>SUM('Mau A1'!N31:N50)</f>
        <v>213.8</v>
      </c>
      <c r="F12" s="268">
        <f>SUM('Mau A1'!O31:O50)</f>
        <v>0</v>
      </c>
      <c r="G12" s="268">
        <f>SUM('Mau A1'!P31:P50)</f>
        <v>949.90000000000009</v>
      </c>
      <c r="H12" s="268">
        <f>SUM('Mau A1'!Q31:Q50)</f>
        <v>0</v>
      </c>
      <c r="I12" s="268">
        <f>SUM('Mau A1'!R31:R50)</f>
        <v>0</v>
      </c>
      <c r="J12" s="268">
        <f>SUM('Mau A1'!T31:T50)</f>
        <v>450</v>
      </c>
      <c r="K12" s="268">
        <f>SUM('Mau A1'!V31:V50)</f>
        <v>112</v>
      </c>
      <c r="L12" s="268">
        <f>SUM('Mau A1'!X31:X50)</f>
        <v>56</v>
      </c>
      <c r="M12" s="268">
        <f>SUM('Mau A1'!Y31:Y50)</f>
        <v>499.9</v>
      </c>
      <c r="N12" s="268">
        <f>SUM('Mau A1'!Z31:Z50)</f>
        <v>-112</v>
      </c>
      <c r="O12" s="268">
        <f>SUM('Mau A1'!AA31:AA50)</f>
        <v>-56</v>
      </c>
      <c r="P12" s="284">
        <f>SUM('Mau A1'!AC31:AC50)</f>
        <v>331.9</v>
      </c>
      <c r="Q12" s="268">
        <f>SUM('Mau A1'!AB31:AB50)</f>
        <v>0</v>
      </c>
      <c r="R12" s="21">
        <f t="shared" si="0"/>
        <v>200</v>
      </c>
      <c r="S12" s="302">
        <f t="shared" si="1"/>
        <v>131.9</v>
      </c>
      <c r="T12" s="302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A1'!M51:M67)</f>
        <v>825</v>
      </c>
      <c r="E13" s="268">
        <f>SUM('Mau A1'!N51:N67)</f>
        <v>67.5</v>
      </c>
      <c r="F13" s="268">
        <f>SUM('Mau A1'!O51:O67)</f>
        <v>0</v>
      </c>
      <c r="G13" s="268">
        <f>SUM('Mau A1'!P51:P67)</f>
        <v>892.5</v>
      </c>
      <c r="H13" s="268">
        <f>SUM('Mau A1'!Q51:Q67)</f>
        <v>0</v>
      </c>
      <c r="I13" s="268">
        <f>SUM('Mau A1'!R51:R67)</f>
        <v>0</v>
      </c>
      <c r="J13" s="268">
        <f>SUM('Mau A1'!T51:T67)</f>
        <v>450</v>
      </c>
      <c r="K13" s="268">
        <f>SUM('Mau A1'!V51:V67)</f>
        <v>112</v>
      </c>
      <c r="L13" s="268">
        <f>SUM('Mau A1'!X51:X67)</f>
        <v>56</v>
      </c>
      <c r="M13" s="268">
        <f>SUM('Mau A1'!Y51:Y67)</f>
        <v>442.5</v>
      </c>
      <c r="N13" s="268">
        <f>SUM('Mau A1'!Z51:Z67)</f>
        <v>-112</v>
      </c>
      <c r="O13" s="268">
        <f>SUM('Mau A1'!AA51:AA67)</f>
        <v>-56</v>
      </c>
      <c r="P13" s="279">
        <f>SUM('Mau A1'!AC51:AC67)</f>
        <v>274.5</v>
      </c>
      <c r="Q13" s="268">
        <f>SUM('Mau A1'!AB51:AB67)</f>
        <v>0</v>
      </c>
      <c r="R13" s="21">
        <f t="shared" si="0"/>
        <v>200</v>
      </c>
      <c r="S13" s="302">
        <f t="shared" si="1"/>
        <v>74.5</v>
      </c>
      <c r="T13" s="302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A1'!B68="","",'Mau A1'!B68)</f>
        <v>Vũ Thị Thái</v>
      </c>
      <c r="C14" s="28" t="str">
        <f>IF('Mau A1'!C68="","",'Mau A1'!C68)</f>
        <v>Linh</v>
      </c>
      <c r="D14" s="29">
        <f>SUM('Mau A1'!M68:M87)</f>
        <v>784.5</v>
      </c>
      <c r="E14" s="268">
        <f>SUM('Mau A1'!N68:N87)</f>
        <v>139.5</v>
      </c>
      <c r="F14" s="268">
        <f>SUM('Mau A1'!O68:O87)</f>
        <v>0</v>
      </c>
      <c r="G14" s="268">
        <f>SUM('Mau A1'!P68:P87)</f>
        <v>924</v>
      </c>
      <c r="H14" s="268">
        <f>SUM('Mau A1'!Q68:Q87)</f>
        <v>0</v>
      </c>
      <c r="I14" s="268">
        <f>SUM('Mau A1'!R68:R87)</f>
        <v>0</v>
      </c>
      <c r="J14" s="268">
        <f>SUM('Mau A1'!T68:T87)</f>
        <v>450</v>
      </c>
      <c r="K14" s="268">
        <f>SUM('Mau A1'!V68:V87)</f>
        <v>112</v>
      </c>
      <c r="L14" s="268">
        <f>SUM('Mau A1'!X68:X87)</f>
        <v>56</v>
      </c>
      <c r="M14" s="268">
        <f>SUM('Mau A1'!Y68:Y87)</f>
        <v>474</v>
      </c>
      <c r="N14" s="268">
        <f>SUM('Mau A1'!Z68:Z87)</f>
        <v>-112</v>
      </c>
      <c r="O14" s="268">
        <f>SUM('Mau A1'!AA68:AA87)</f>
        <v>-56</v>
      </c>
      <c r="P14" s="279">
        <f>SUM('Mau A1'!AC68:AC87)</f>
        <v>306</v>
      </c>
      <c r="Q14" s="268">
        <f>SUM('Mau A1'!AB68:AB87)</f>
        <v>0</v>
      </c>
      <c r="R14" s="21">
        <f t="shared" si="0"/>
        <v>200</v>
      </c>
      <c r="S14" s="302">
        <f t="shared" si="1"/>
        <v>106</v>
      </c>
      <c r="T14" s="302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A1'!B88="","",'Mau A1'!B88)</f>
        <v>Nguyễn Văn</v>
      </c>
      <c r="C15" s="28" t="str">
        <f>IF('Mau A1'!C88="","",'Mau A1'!C88)</f>
        <v>Danh</v>
      </c>
      <c r="D15" s="29">
        <f>SUM('Mau A1'!M88:M108)</f>
        <v>1113</v>
      </c>
      <c r="E15" s="268">
        <f>SUM('Mau A1'!N88:N108)</f>
        <v>67.5</v>
      </c>
      <c r="F15" s="268">
        <f>SUM('Mau A1'!O88:O108)</f>
        <v>0</v>
      </c>
      <c r="G15" s="268">
        <f>SUM('Mau A1'!P88:P108)</f>
        <v>1180.5</v>
      </c>
      <c r="H15" s="268">
        <f>SUM('Mau A1'!Q88:Q108)</f>
        <v>0</v>
      </c>
      <c r="I15" s="268">
        <f>SUM('Mau A1'!R88:R108)</f>
        <v>0</v>
      </c>
      <c r="J15" s="268">
        <f>SUM('Mau A1'!T88:T108)</f>
        <v>450</v>
      </c>
      <c r="K15" s="268">
        <f>SUM('Mau A1'!V88:V108)</f>
        <v>112</v>
      </c>
      <c r="L15" s="268">
        <f>SUM('Mau A1'!X88:X108)</f>
        <v>56</v>
      </c>
      <c r="M15" s="268">
        <f>SUM('Mau A1'!Y88:Y108)</f>
        <v>730.5</v>
      </c>
      <c r="N15" s="268">
        <f>SUM('Mau A1'!Z88:Z108)</f>
        <v>-112</v>
      </c>
      <c r="O15" s="268">
        <f>SUM('Mau A1'!AA88:AA108)</f>
        <v>-56</v>
      </c>
      <c r="P15" s="279">
        <f>SUM('Mau A1'!AC88:AC108)</f>
        <v>562.5</v>
      </c>
      <c r="Q15" s="268">
        <f>SUM('Mau A1'!AB88:AB108)</f>
        <v>0</v>
      </c>
      <c r="R15" s="21">
        <f t="shared" si="0"/>
        <v>200</v>
      </c>
      <c r="S15" s="302">
        <f t="shared" si="1"/>
        <v>362.5</v>
      </c>
      <c r="T15" s="302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A1'!B109="","",'Mau A1'!B109)</f>
        <v xml:space="preserve">Nguyễn Thị </v>
      </c>
      <c r="C16" s="28" t="str">
        <f>IF('Mau A1'!C109="","",'Mau A1'!C109)</f>
        <v>Thủy</v>
      </c>
      <c r="D16" s="29">
        <f>SUM('Mau A1'!M109:M127)</f>
        <v>777</v>
      </c>
      <c r="E16" s="268">
        <f>SUM('Mau A1'!N109:N127)</f>
        <v>67.5</v>
      </c>
      <c r="F16" s="268">
        <f>SUM('Mau A1'!O109:O127)</f>
        <v>0</v>
      </c>
      <c r="G16" s="268">
        <f>SUM('Mau A1'!P109:P127)</f>
        <v>844.5</v>
      </c>
      <c r="H16" s="268">
        <f>SUM('Mau A1'!Q109:Q127)</f>
        <v>0</v>
      </c>
      <c r="I16" s="268">
        <f>SUM('Mau A1'!R109:R127)</f>
        <v>0</v>
      </c>
      <c r="J16" s="268">
        <f>SUM('Mau A1'!T109:T127)</f>
        <v>450</v>
      </c>
      <c r="K16" s="268">
        <f>SUM('Mau A1'!V109:V127)</f>
        <v>112</v>
      </c>
      <c r="L16" s="268">
        <f>SUM('Mau A1'!X109:X127)</f>
        <v>56</v>
      </c>
      <c r="M16" s="268">
        <f>SUM('Mau A1'!Y109:Y127)</f>
        <v>394.5</v>
      </c>
      <c r="N16" s="268">
        <f>SUM('Mau A1'!Z109:Z127)</f>
        <v>-112</v>
      </c>
      <c r="O16" s="268">
        <f>SUM('Mau A1'!AA109:AA127)</f>
        <v>-56</v>
      </c>
      <c r="P16" s="279">
        <f>SUM('Mau A1'!AC109:AC127)</f>
        <v>226.5</v>
      </c>
      <c r="Q16" s="268">
        <f>SUM('Mau A1'!AB109:AB127)</f>
        <v>0</v>
      </c>
      <c r="R16" s="21">
        <f t="shared" si="0"/>
        <v>200</v>
      </c>
      <c r="S16" s="301">
        <f t="shared" si="1"/>
        <v>26.5</v>
      </c>
      <c r="T16" s="302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A1'!B128="","",'Mau A1'!B128)</f>
        <v>Nguyễn Thị Thu</v>
      </c>
      <c r="C17" s="28" t="str">
        <f>IF('Mau A1'!C128="","",'Mau A1'!C128)</f>
        <v>Hồng</v>
      </c>
      <c r="D17" s="29">
        <f>SUM('Mau A1'!M128:M147)</f>
        <v>761.2</v>
      </c>
      <c r="E17" s="268">
        <f>SUM('Mau A1'!N128:N147)</f>
        <v>67.5</v>
      </c>
      <c r="F17" s="268">
        <f>SUM('Mau A1'!O128:O147)</f>
        <v>0</v>
      </c>
      <c r="G17" s="268">
        <f>SUM('Mau A1'!P128:P147)</f>
        <v>828.7</v>
      </c>
      <c r="H17" s="268">
        <f>SUM('Mau A1'!Q128:Q147)</f>
        <v>0</v>
      </c>
      <c r="I17" s="268">
        <f>SUM('Mau A1'!R128:R147)</f>
        <v>0</v>
      </c>
      <c r="J17" s="268">
        <f>SUM('Mau A1'!T128:T147)</f>
        <v>450</v>
      </c>
      <c r="K17" s="268">
        <f>SUM('Mau A1'!V128:V147)</f>
        <v>112</v>
      </c>
      <c r="L17" s="268">
        <f>SUM('Mau A1'!X128:X147)</f>
        <v>56</v>
      </c>
      <c r="M17" s="268">
        <f>SUM('Mau A1'!Y128:Y147)</f>
        <v>378.7</v>
      </c>
      <c r="N17" s="268">
        <f>SUM('Mau A1'!Z128:Z147)</f>
        <v>-112</v>
      </c>
      <c r="O17" s="268">
        <f>SUM('Mau A1'!AA128:AA147)</f>
        <v>-56</v>
      </c>
      <c r="P17" s="279">
        <f>SUM('Mau A1'!AC128:AC147)</f>
        <v>210.7</v>
      </c>
      <c r="Q17" s="268">
        <f>SUM('Mau A1'!AB128:AB147)</f>
        <v>0</v>
      </c>
      <c r="R17" s="21">
        <f t="shared" si="0"/>
        <v>200</v>
      </c>
      <c r="S17" s="302">
        <f t="shared" si="1"/>
        <v>10.7</v>
      </c>
      <c r="T17" s="302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A1'!B148="","",'Mau A1'!B148)</f>
        <v xml:space="preserve">Lê Hồng </v>
      </c>
      <c r="C18" s="28" t="str">
        <f>IF('Mau A1'!C148="","",'Mau A1'!C148)</f>
        <v>Thái</v>
      </c>
      <c r="D18" s="29">
        <f>SUM('Mau A1'!M148:M167)</f>
        <v>509.1</v>
      </c>
      <c r="E18" s="268">
        <f>SUM('Mau A1'!N148:N167)</f>
        <v>0</v>
      </c>
      <c r="F18" s="268">
        <f>SUM('Mau A1'!O148:O167)</f>
        <v>0</v>
      </c>
      <c r="G18" s="268">
        <f>SUM('Mau A1'!P148:P167)</f>
        <v>509.1</v>
      </c>
      <c r="H18" s="268">
        <f>SUM('Mau A1'!Q148:Q167)</f>
        <v>0</v>
      </c>
      <c r="I18" s="268">
        <f>SUM('Mau A1'!R148:R167)</f>
        <v>0</v>
      </c>
      <c r="J18" s="268">
        <f>SUM('Mau A1'!T148:T167)</f>
        <v>267.2</v>
      </c>
      <c r="K18" s="268">
        <f>SUM('Mau A1'!V148:V167)</f>
        <v>112</v>
      </c>
      <c r="L18" s="268">
        <f>SUM('Mau A1'!X148:X167)</f>
        <v>56</v>
      </c>
      <c r="M18" s="268">
        <f>SUM('Mau A1'!Y148:Y167)</f>
        <v>241.9</v>
      </c>
      <c r="N18" s="268">
        <f>SUM('Mau A1'!Z148:Z167)</f>
        <v>-112</v>
      </c>
      <c r="O18" s="268">
        <f>SUM('Mau A1'!AA148:AA167)</f>
        <v>-56</v>
      </c>
      <c r="P18" s="279">
        <f>SUM('Mau A1'!AC148:AC167)</f>
        <v>73.900000000000006</v>
      </c>
      <c r="Q18" s="268">
        <f>SUM('Mau A1'!AB148:AB167)</f>
        <v>0</v>
      </c>
      <c r="R18" s="21">
        <f t="shared" si="0"/>
        <v>73.900000000000006</v>
      </c>
      <c r="S18" s="302">
        <f t="shared" si="1"/>
        <v>0</v>
      </c>
      <c r="T18" s="302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5" t="str">
        <f>IF('Mau A1'!B168="","",'Mau A1'!B168)</f>
        <v>Huỳnh Quốc</v>
      </c>
      <c r="C19" s="276" t="str">
        <f>IF('Mau A1'!C168="","",'Mau A1'!C168)</f>
        <v>Dũng</v>
      </c>
      <c r="D19" s="277">
        <f>SUM('Mau A1'!M168:M187)</f>
        <v>661.6</v>
      </c>
      <c r="E19" s="278">
        <f>SUM('Mau A1'!N168)</f>
        <v>67.5</v>
      </c>
      <c r="F19" s="278">
        <f>SUM('Mau A1'!O168)</f>
        <v>0</v>
      </c>
      <c r="G19" s="278">
        <f>SUM('Mau A1'!P168)</f>
        <v>729.1</v>
      </c>
      <c r="H19" s="278">
        <f>SUM('Mau A1'!Q168)</f>
        <v>0</v>
      </c>
      <c r="I19" s="278">
        <f>SUM('Mau A1'!R168)</f>
        <v>44</v>
      </c>
      <c r="J19" s="278">
        <f>SUM('Mau A1'!T168)</f>
        <v>450</v>
      </c>
      <c r="K19" s="278">
        <f>SUM('Mau A1'!V168)</f>
        <v>112</v>
      </c>
      <c r="L19" s="278">
        <f>SUM('Mau A1'!X168)</f>
        <v>56</v>
      </c>
      <c r="M19" s="278">
        <f>SUM('Mau A1'!Y168)</f>
        <v>279.10000000000002</v>
      </c>
      <c r="N19" s="278">
        <f>SUM('Mau A1'!$Z$168)</f>
        <v>-112</v>
      </c>
      <c r="O19" s="278">
        <f>SUM('Mau A1'!AA168)</f>
        <v>-12</v>
      </c>
      <c r="P19" s="279">
        <f>SUM('Mau A1'!AC168)</f>
        <v>155.10000000000002</v>
      </c>
      <c r="Q19" s="278">
        <f>SUM('Mau A1'!AB168)</f>
        <v>0</v>
      </c>
      <c r="R19" s="280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2">
        <f t="shared" ref="S19:S20" si="4">ROUND(IF(AND(N19&gt;0,O19&gt;0,M19&lt;=0,R19=0),P19-Q19,IF(AND(P19&gt;0,R19=200),P19-Q19-R19, )),1)</f>
        <v>0</v>
      </c>
      <c r="T19" s="302">
        <f t="shared" ref="T19:T20" si="5">ROUND(IF(SUM(M19:O19)-Q19&lt;0,SUM(M19:O19)-Q19, ),1)</f>
        <v>0</v>
      </c>
      <c r="U19" s="281"/>
      <c r="V19" s="281"/>
      <c r="W19" s="281"/>
      <c r="X19" s="281"/>
      <c r="Y19" s="281"/>
      <c r="Z19" s="281"/>
    </row>
    <row r="20" spans="1:26" s="133" customFormat="1" ht="18" customHeight="1">
      <c r="A20" s="274">
        <v>10</v>
      </c>
      <c r="B20" s="275" t="str">
        <f>IF('Mau A1'!B188="","",'Mau A1'!B188)</f>
        <v>Hồ Ngọc</v>
      </c>
      <c r="C20" s="276" t="str">
        <f>IF('Mau A1'!C188="","",'Mau A1'!C188)</f>
        <v>Chi</v>
      </c>
      <c r="D20" s="277">
        <f>SUM('Mau A1'!M188:M208)</f>
        <v>889.59999999999991</v>
      </c>
      <c r="E20" s="278">
        <f>SUM('Mau A1'!N188)</f>
        <v>67.5</v>
      </c>
      <c r="F20" s="278">
        <f>SUM('Mau A1'!O188)</f>
        <v>0</v>
      </c>
      <c r="G20" s="268">
        <f>SUM('Mau A1'!P188:P208)</f>
        <v>957.09999999999991</v>
      </c>
      <c r="H20" s="278">
        <f>SUM('Mau A1'!Q188)</f>
        <v>0</v>
      </c>
      <c r="I20" s="278">
        <f>SUM('Mau A1'!R188)</f>
        <v>44</v>
      </c>
      <c r="J20" s="278">
        <f>SUM('Mau A1'!T188)</f>
        <v>450</v>
      </c>
      <c r="K20" s="278">
        <f>SUM('Mau A1'!V188)</f>
        <v>112</v>
      </c>
      <c r="L20" s="278">
        <f>SUM('Mau A1'!X150:X169)</f>
        <v>56</v>
      </c>
      <c r="M20" s="278">
        <f>SUM('Mau A1'!Y188)</f>
        <v>507.1</v>
      </c>
      <c r="N20" s="278">
        <f>SUM('Mau A1'!$Z$188)</f>
        <v>-112</v>
      </c>
      <c r="O20" s="278">
        <f>SUM('Mau A1'!AA188)</f>
        <v>-12</v>
      </c>
      <c r="P20" s="279">
        <f>SUM('Mau A1'!AC188)</f>
        <v>383.1</v>
      </c>
      <c r="Q20" s="278">
        <f>SUM('Mau A1'!AB188)</f>
        <v>0</v>
      </c>
      <c r="R20" s="280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2">
        <f t="shared" si="4"/>
        <v>183.1</v>
      </c>
      <c r="T20" s="302">
        <f t="shared" si="5"/>
        <v>0</v>
      </c>
      <c r="U20" s="281"/>
      <c r="V20" s="281"/>
      <c r="W20" s="281"/>
      <c r="X20" s="281"/>
      <c r="Y20" s="281"/>
      <c r="Z20" s="281"/>
    </row>
    <row r="21" spans="1:26" ht="18" customHeight="1">
      <c r="A21" s="104">
        <v>11</v>
      </c>
      <c r="B21" s="27" t="str">
        <f>IF('Mau A1'!B209="","",'Mau A1'!B209)</f>
        <v>Nguyễn Thị Khánh</v>
      </c>
      <c r="C21" s="28" t="str">
        <f>IF('Mau A1'!C209="","",'Mau A1'!C209)</f>
        <v>Thư</v>
      </c>
      <c r="D21" s="29">
        <f>SUM('Mau A1'!M209:M227)</f>
        <v>740.3</v>
      </c>
      <c r="E21" s="268">
        <f>SUM('Mau A1'!N209:N227)</f>
        <v>67.5</v>
      </c>
      <c r="F21" s="268">
        <f>SUM('Mau A1'!O209:O227)</f>
        <v>0</v>
      </c>
      <c r="G21" s="268">
        <f>SUM('Mau A1'!P209:P227)</f>
        <v>807.8</v>
      </c>
      <c r="H21" s="268">
        <f>SUM('Mau A1'!Q209:Q227)</f>
        <v>0</v>
      </c>
      <c r="I21" s="268">
        <f>SUM('Mau A1'!R209:R227)</f>
        <v>44</v>
      </c>
      <c r="J21" s="268">
        <f>SUM('Mau A1'!T209:T227)</f>
        <v>450</v>
      </c>
      <c r="K21" s="268">
        <f>SUM('Mau A1'!V209:V227)</f>
        <v>112</v>
      </c>
      <c r="L21" s="268">
        <f>SUM('Mau A1'!X209:X227)</f>
        <v>56</v>
      </c>
      <c r="M21" s="268">
        <f>SUM('Mau A1'!Y209:Y227)</f>
        <v>357.8</v>
      </c>
      <c r="N21" s="268">
        <f>SUM('Mau A1'!Z209:Z227)</f>
        <v>-112</v>
      </c>
      <c r="O21" s="268">
        <f>SUM('Mau A1'!AA209:AA227)</f>
        <v>-12</v>
      </c>
      <c r="P21" s="279">
        <f>SUM('Mau A1'!AC209:AC227)</f>
        <v>233.8</v>
      </c>
      <c r="Q21" s="268">
        <f>SUM('Mau A1'!AB209:AB227)</f>
        <v>0</v>
      </c>
      <c r="R21" s="21">
        <f t="shared" si="0"/>
        <v>200</v>
      </c>
      <c r="S21" s="302">
        <f t="shared" si="1"/>
        <v>33.799999999999997</v>
      </c>
      <c r="T21" s="302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A1'!B228="","",'Mau A1'!B228)</f>
        <v>Nguyễn Sanh</v>
      </c>
      <c r="C22" s="28" t="s">
        <v>42</v>
      </c>
      <c r="D22" s="29">
        <f>SUM('Mau A1'!M228:M244)</f>
        <v>906.90000000000009</v>
      </c>
      <c r="E22" s="268">
        <f>SUM('Mau A1'!N228:N244)</f>
        <v>67.5</v>
      </c>
      <c r="F22" s="268">
        <f>SUM('Mau A1'!O228:O244)</f>
        <v>0</v>
      </c>
      <c r="G22" s="268">
        <f>SUM('Mau A1'!P228:P244)</f>
        <v>974.40000000000009</v>
      </c>
      <c r="H22" s="268">
        <f>SUM('Mau A1'!Q228:Q244)</f>
        <v>0</v>
      </c>
      <c r="I22" s="268">
        <f>SUM('Mau A1'!R228:R244)</f>
        <v>55</v>
      </c>
      <c r="J22" s="268">
        <f>SUM('Mau A1'!T228:T244)</f>
        <v>0</v>
      </c>
      <c r="K22" s="268">
        <f>SUM('Mau A1'!V228:V244)</f>
        <v>112</v>
      </c>
      <c r="L22" s="268">
        <f>SUM('Mau A1'!X228:X244)</f>
        <v>56</v>
      </c>
      <c r="M22" s="268">
        <f>SUM('Mau A1'!Y228:Y244)</f>
        <v>524.4</v>
      </c>
      <c r="N22" s="268">
        <f>SUM('Mau A1'!Z228:Z244)</f>
        <v>-112</v>
      </c>
      <c r="O22" s="268">
        <f>SUM('Mau A1'!AA228:AA244)</f>
        <v>-1</v>
      </c>
      <c r="P22" s="279">
        <f>SUM('Mau A1'!AC228:AC244)</f>
        <v>411.4</v>
      </c>
      <c r="Q22" s="268">
        <f>SUM('Mau A1'!AB228:AB244)</f>
        <v>0</v>
      </c>
      <c r="R22" s="21">
        <f t="shared" si="0"/>
        <v>200</v>
      </c>
      <c r="S22" s="302">
        <f t="shared" si="1"/>
        <v>211.4</v>
      </c>
      <c r="T22" s="302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A1'!B248="","",'Mau A1'!B248)</f>
        <v>Võ Anh</v>
      </c>
      <c r="C23" s="28" t="s">
        <v>43</v>
      </c>
      <c r="D23" s="29">
        <f>SUM('Mau A1'!M248:M265)</f>
        <v>771.3</v>
      </c>
      <c r="E23" s="268">
        <f>SUM('Mau A1'!N248:N265)</f>
        <v>67.5</v>
      </c>
      <c r="F23" s="268">
        <f>SUM('Mau A1'!O248:O265)</f>
        <v>0</v>
      </c>
      <c r="G23" s="268">
        <f>SUM('Mau A1'!P248:P265)</f>
        <v>838.8</v>
      </c>
      <c r="H23" s="268">
        <f>SUM('Mau A1'!Q248:Q265)</f>
        <v>0</v>
      </c>
      <c r="I23" s="268">
        <f>SUM('Mau A1'!R248:R265)</f>
        <v>56</v>
      </c>
      <c r="J23" s="268">
        <f>SUM('Mau A1'!T248:T265)</f>
        <v>0</v>
      </c>
      <c r="K23" s="268">
        <f>SUM('Mau A1'!V248:V265)</f>
        <v>112</v>
      </c>
      <c r="L23" s="268">
        <f>SUM('Mau A1'!X248:X265)</f>
        <v>56</v>
      </c>
      <c r="M23" s="268">
        <f>SUM('Mau A1'!Y248:Y265)</f>
        <v>388.8</v>
      </c>
      <c r="N23" s="268">
        <f>SUM('Mau A1'!Z248:Z265)</f>
        <v>-112</v>
      </c>
      <c r="O23" s="268">
        <f>SUM('Mau A1'!AA248:AA265)</f>
        <v>0</v>
      </c>
      <c r="P23" s="279">
        <f>SUM('Mau A1'!AC248:AC265)</f>
        <v>276.8</v>
      </c>
      <c r="Q23" s="268">
        <f>SUM('Mau A1'!AB248:AB265)</f>
        <v>0</v>
      </c>
      <c r="R23" s="21">
        <f t="shared" si="0"/>
        <v>200</v>
      </c>
      <c r="S23" s="302">
        <f t="shared" si="1"/>
        <v>76.8</v>
      </c>
      <c r="T23" s="302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A1'!B268="","",'Mau A1'!B268)</f>
        <v>Ng Ng Hoàng Ngọc</v>
      </c>
      <c r="C24" s="28" t="s">
        <v>44</v>
      </c>
      <c r="D24" s="29">
        <f>SUM('Mau A1'!J268:K284)</f>
        <v>535.20000000000005</v>
      </c>
      <c r="E24" s="268">
        <f>SUM('Mau A1'!K268:L284)</f>
        <v>25.999999999999996</v>
      </c>
      <c r="F24" s="268">
        <f>SUM('Mau A1'!O249:O266)</f>
        <v>0</v>
      </c>
      <c r="G24" s="268">
        <f>SUM('Mau A1'!M268:N284)</f>
        <v>867.19999999999993</v>
      </c>
      <c r="H24" s="268">
        <f>SUM('Mau A1'!N268:O284)</f>
        <v>67.5</v>
      </c>
      <c r="I24" s="268">
        <f>SUM('Mau A1'!O268:P284)</f>
        <v>867.19999999999993</v>
      </c>
      <c r="J24" s="268">
        <f>SUM('Mau A1'!Q268:Q284)</f>
        <v>0</v>
      </c>
      <c r="K24" s="268">
        <f>SUM('Mau A1'!S268:S284)</f>
        <v>0</v>
      </c>
      <c r="L24" s="268">
        <f>SUM('Mau A1'!U268:U284)</f>
        <v>0</v>
      </c>
      <c r="M24" s="268">
        <f>SUM('Mau A1'!V268:V284)</f>
        <v>112</v>
      </c>
      <c r="N24" s="268">
        <f>SUM('Mau A1'!Z268:Z284)</f>
        <v>-112</v>
      </c>
      <c r="O24" s="268">
        <f>SUM('Mau A1'!AA268:AA284)</f>
        <v>-6</v>
      </c>
      <c r="P24" s="279">
        <f>SUM('Mau A1'!AC268:AC284)</f>
        <v>299.2</v>
      </c>
      <c r="Q24" s="268">
        <f>SUM('Mau A1'!AB268:AB284)</f>
        <v>0</v>
      </c>
      <c r="R24" s="21">
        <f t="shared" si="0"/>
        <v>200</v>
      </c>
      <c r="S24" s="302">
        <f t="shared" si="1"/>
        <v>99.2</v>
      </c>
      <c r="T24" s="302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A1'!B288="","",'Mau A1'!B288)</f>
        <v xml:space="preserve">Trần Việt </v>
      </c>
      <c r="C25" s="28" t="str">
        <f>IF('Mau A1'!C288="","",'Mau A1'!C288)</f>
        <v>Khánh</v>
      </c>
      <c r="D25" s="29">
        <f>SUM('Mau A1'!M288:M306)</f>
        <v>935.09999999999991</v>
      </c>
      <c r="E25" s="268">
        <f>SUM('Mau A1'!N288:N306)</f>
        <v>112.5</v>
      </c>
      <c r="F25" s="268">
        <f>SUM('Mau A1'!O288:O306)</f>
        <v>0</v>
      </c>
      <c r="G25" s="268">
        <f>SUM('Mau A1'!P288:P306)</f>
        <v>1047.5999999999999</v>
      </c>
      <c r="H25" s="268">
        <f>SUM('Mau A1'!Q288:Q306)</f>
        <v>0</v>
      </c>
      <c r="I25" s="268">
        <f>SUM('Mau A1'!R288:R306)</f>
        <v>50</v>
      </c>
      <c r="J25" s="268">
        <f>SUM('Mau A1'!T288:T306)</f>
        <v>450</v>
      </c>
      <c r="K25" s="268">
        <f>SUM('Mau A1'!V288:V306)</f>
        <v>112</v>
      </c>
      <c r="L25" s="268">
        <f>SUM('Mau A1'!X288:X306)</f>
        <v>56</v>
      </c>
      <c r="M25" s="268">
        <f>SUM('Mau A1'!Y288:Y306)</f>
        <v>597.6</v>
      </c>
      <c r="N25" s="268">
        <f>SUM('Mau A1'!Z288:Z306)</f>
        <v>-112</v>
      </c>
      <c r="O25" s="268">
        <f>SUM('Mau A1'!AA288:AA306)</f>
        <v>-6</v>
      </c>
      <c r="P25" s="279">
        <f>SUM('Mau A1'!AC288:AC306)</f>
        <v>479.6</v>
      </c>
      <c r="Q25" s="268">
        <f>SUM('Mau A1'!AB288:AB306)</f>
        <v>0</v>
      </c>
      <c r="R25" s="21">
        <f t="shared" si="0"/>
        <v>200</v>
      </c>
      <c r="S25" s="302">
        <f t="shared" si="1"/>
        <v>279.60000000000002</v>
      </c>
      <c r="T25" s="302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A1'!B307="","",'Mau A1'!B307)</f>
        <v>Đỗ Thị Hải</v>
      </c>
      <c r="C26" s="28" t="str">
        <f>IF('Mau A1'!C307="","",'Mau A1'!C307)</f>
        <v>Yến</v>
      </c>
      <c r="D26" s="29">
        <f>SUM('Mau A1'!M307:M324)</f>
        <v>793.7</v>
      </c>
      <c r="E26" s="268">
        <f>SUM('Mau A1'!N307:N324)</f>
        <v>67.5</v>
      </c>
      <c r="F26" s="268">
        <f>SUM('Mau A1'!O307:O324)</f>
        <v>0</v>
      </c>
      <c r="G26" s="268">
        <f>SUM('Mau A1'!P307:P324)</f>
        <v>861.2</v>
      </c>
      <c r="H26" s="268">
        <f>SUM('Mau A1'!Q307:Q324)</f>
        <v>0</v>
      </c>
      <c r="I26" s="268">
        <f>SUM('Mau A1'!R307:R324)</f>
        <v>55</v>
      </c>
      <c r="J26" s="268">
        <f>SUM('Mau A1'!T307:T324)</f>
        <v>450</v>
      </c>
      <c r="K26" s="268">
        <f>SUM('Mau A1'!V307:V324)</f>
        <v>112</v>
      </c>
      <c r="L26" s="268">
        <f>SUM('Mau A1'!X307:X324)</f>
        <v>56</v>
      </c>
      <c r="M26" s="268">
        <f>SUM('Mau A1'!Y307:Y324)</f>
        <v>411.2</v>
      </c>
      <c r="N26" s="268">
        <f>SUM('Mau A1'!Z307:Z324)</f>
        <v>-112</v>
      </c>
      <c r="O26" s="268">
        <f>SUM('Mau A1'!AA307:AA324)</f>
        <v>-1</v>
      </c>
      <c r="P26" s="279">
        <f>SUM('Mau A1'!AC307:AC324)</f>
        <v>298.2</v>
      </c>
      <c r="Q26" s="268">
        <f>SUM('Mau A1'!AB307:AB324)</f>
        <v>0</v>
      </c>
      <c r="R26" s="21">
        <f t="shared" si="0"/>
        <v>200</v>
      </c>
      <c r="S26" s="302">
        <f t="shared" si="1"/>
        <v>98.2</v>
      </c>
      <c r="T26" s="302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A1'!B325="","",'Mau A1'!B325)</f>
        <v>Trần Vĩnh</v>
      </c>
      <c r="C27" s="28" t="str">
        <f>IF('Mau A1'!C325="","",'Mau A1'!C325)</f>
        <v>Xuyên</v>
      </c>
      <c r="D27" s="29">
        <f>SUM('Mau A1'!M325:M344)</f>
        <v>967</v>
      </c>
      <c r="E27" s="268">
        <f>SUM('Mau A1'!N325:N344)</f>
        <v>67.5</v>
      </c>
      <c r="F27" s="268">
        <f>SUM('Mau A1'!O325:O344)</f>
        <v>0</v>
      </c>
      <c r="G27" s="268">
        <f>SUM('Mau A1'!P325:P344)</f>
        <v>1034.5</v>
      </c>
      <c r="H27" s="268">
        <f>SUM('Mau A1'!Q325:Q344)</f>
        <v>0</v>
      </c>
      <c r="I27" s="268">
        <f>SUM('Mau A1'!R325:R344)</f>
        <v>52</v>
      </c>
      <c r="J27" s="268">
        <f>SUM('Mau A1'!T325:T344)</f>
        <v>450</v>
      </c>
      <c r="K27" s="268">
        <f>SUM('Mau A1'!V325:V344)</f>
        <v>112</v>
      </c>
      <c r="L27" s="268">
        <f>SUM('Mau A1'!X325:X344)</f>
        <v>56</v>
      </c>
      <c r="M27" s="268">
        <f>SUM('Mau A1'!Y325:Y344)</f>
        <v>584.5</v>
      </c>
      <c r="N27" s="268">
        <f>SUM('Mau A1'!Z325:Z344)</f>
        <v>-112</v>
      </c>
      <c r="O27" s="268">
        <f>SUM('Mau A1'!AA325:AA344)</f>
        <v>-4</v>
      </c>
      <c r="P27" s="279">
        <f>SUM('Mau A1'!AC325:AC344)</f>
        <v>468.5</v>
      </c>
      <c r="Q27" s="268">
        <f>SUM('Mau A1'!AB325:AB344)</f>
        <v>0</v>
      </c>
      <c r="R27" s="21">
        <f t="shared" si="0"/>
        <v>200</v>
      </c>
      <c r="S27" s="301">
        <f t="shared" si="1"/>
        <v>268.5</v>
      </c>
      <c r="T27" s="302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A1'!B345="","",'Mau A1'!B345)</f>
        <v xml:space="preserve">Nguyễn Cao </v>
      </c>
      <c r="C28" s="28" t="str">
        <f>IF('Mau A1'!C345="","",'Mau A1'!C345)</f>
        <v>Phong</v>
      </c>
      <c r="D28" s="29">
        <f>SUM('Mau A1'!M345:M367)</f>
        <v>1101.5</v>
      </c>
      <c r="E28" s="268">
        <f>SUM('Mau A1'!N345:N367)</f>
        <v>89.5</v>
      </c>
      <c r="F28" s="268">
        <f>SUM('Mau A1'!O345:O367)</f>
        <v>0</v>
      </c>
      <c r="G28" s="268">
        <f>SUM('Mau A1'!P345:P367)</f>
        <v>1191</v>
      </c>
      <c r="H28" s="268">
        <f>SUM('Mau A1'!Q345:Q367)</f>
        <v>0</v>
      </c>
      <c r="I28" s="268">
        <f>SUM('Mau A1'!R345:R367)</f>
        <v>35</v>
      </c>
      <c r="J28" s="268">
        <f>SUM('Mau A1'!T345:T367)</f>
        <v>450</v>
      </c>
      <c r="K28" s="268">
        <f>SUM('Mau A1'!V345:V367)</f>
        <v>112</v>
      </c>
      <c r="L28" s="268">
        <f>SUM('Mau A1'!X345:X367)</f>
        <v>56</v>
      </c>
      <c r="M28" s="268">
        <f>SUM('Mau A1'!Y345:Y367)</f>
        <v>741</v>
      </c>
      <c r="N28" s="268">
        <f>SUM('Mau A1'!Z345:Z367)</f>
        <v>-112</v>
      </c>
      <c r="O28" s="268">
        <f>SUM('Mau A1'!AA345:AA367)</f>
        <v>-21</v>
      </c>
      <c r="P28" s="279">
        <f>SUM('Mau A1'!AC345:AC367)</f>
        <v>608</v>
      </c>
      <c r="Q28" s="268">
        <f>SUM('Mau A1'!AB345:AB367)</f>
        <v>0</v>
      </c>
      <c r="R28" s="21">
        <f t="shared" si="0"/>
        <v>200</v>
      </c>
      <c r="S28" s="301">
        <f t="shared" si="1"/>
        <v>408</v>
      </c>
      <c r="T28" s="302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A1'!B368="","",'Mau A1'!B368)</f>
        <v>Mai Chiếm</v>
      </c>
      <c r="C29" s="28" t="str">
        <f>IF('Mau A1'!C368="","",'Mau A1'!C368)</f>
        <v>Tuấn</v>
      </c>
      <c r="D29" s="29">
        <f>SUM('Mau A1'!M368:M381)</f>
        <v>852</v>
      </c>
      <c r="E29" s="268">
        <f>SUM('Mau A1'!N368:N381)</f>
        <v>67.5</v>
      </c>
      <c r="F29" s="268">
        <f>SUM('Mau A1'!O368:O381)</f>
        <v>0</v>
      </c>
      <c r="G29" s="268">
        <f>SUM('Mau A1'!P368:P381)</f>
        <v>919.5</v>
      </c>
      <c r="H29" s="268">
        <f>SUM('Mau A1'!Q368:Q381)</f>
        <v>0</v>
      </c>
      <c r="I29" s="268">
        <f>SUM('Mau A1'!R368:R381)</f>
        <v>55</v>
      </c>
      <c r="J29" s="268">
        <f>SUM('Mau A1'!T368:T381)</f>
        <v>450</v>
      </c>
      <c r="K29" s="268">
        <f>SUM('Mau A1'!V368:V381)</f>
        <v>112</v>
      </c>
      <c r="L29" s="268">
        <f>SUM('Mau A1'!X368:X381)</f>
        <v>56</v>
      </c>
      <c r="M29" s="268">
        <f>SUM('Mau A1'!Y368:Y381)</f>
        <v>469.5</v>
      </c>
      <c r="N29" s="268">
        <f>SUM('Mau A1'!Z368:Z381)</f>
        <v>-112</v>
      </c>
      <c r="O29" s="268">
        <f>SUM('Mau A1'!AA368:AA381)</f>
        <v>-1</v>
      </c>
      <c r="P29" s="279">
        <f>SUM('Mau A1'!AC368:AC381)</f>
        <v>356.5</v>
      </c>
      <c r="Q29" s="268">
        <f>SUM('Mau A1'!AB368:AB381)</f>
        <v>0</v>
      </c>
      <c r="R29" s="21">
        <f t="shared" si="0"/>
        <v>200</v>
      </c>
      <c r="S29" s="302">
        <f t="shared" si="1"/>
        <v>156.5</v>
      </c>
      <c r="T29" s="302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A1'!B382="","",'Mau A1'!B382)</f>
        <v>Lê Quý Hưng</v>
      </c>
      <c r="C30" s="28" t="str">
        <f>IF('Mau A1'!C382="","",'Mau A1'!C382)</f>
        <v>Quốc</v>
      </c>
      <c r="D30" s="29">
        <f>SUM('Mau A1'!M382:M403)</f>
        <v>1042.6999999999998</v>
      </c>
      <c r="E30" s="268">
        <f>SUM('Mau A1'!N382:N403)</f>
        <v>67.5</v>
      </c>
      <c r="F30" s="268">
        <f>SUM('Mau A1'!O382:O403)</f>
        <v>0</v>
      </c>
      <c r="G30" s="268">
        <f>SUM('Mau A1'!P382:P403)</f>
        <v>1110.1999999999998</v>
      </c>
      <c r="H30" s="268">
        <f>SUM('Mau A1'!Q382:Q403)</f>
        <v>0</v>
      </c>
      <c r="I30" s="268">
        <f>SUM('Mau A1'!R382:R403)</f>
        <v>45</v>
      </c>
      <c r="J30" s="268">
        <f>SUM('Mau A1'!T382:T403)</f>
        <v>450</v>
      </c>
      <c r="K30" s="268">
        <f>SUM('Mau A1'!V382:V403)</f>
        <v>112</v>
      </c>
      <c r="L30" s="268">
        <f>SUM('Mau A1'!X382:X403)</f>
        <v>56</v>
      </c>
      <c r="M30" s="268">
        <f>SUM('Mau A1'!Y382:Y403)</f>
        <v>660.2</v>
      </c>
      <c r="N30" s="268">
        <f>SUM('Mau A1'!Z382:Z403)</f>
        <v>-112</v>
      </c>
      <c r="O30" s="268">
        <f>SUM('Mau A1'!AA382:AA403)</f>
        <v>-11</v>
      </c>
      <c r="P30" s="279">
        <f>SUM('Mau A1'!AC382:AC403)</f>
        <v>537.20000000000005</v>
      </c>
      <c r="Q30" s="268">
        <f>SUM('Mau A1'!AB382:AB403)</f>
        <v>0</v>
      </c>
      <c r="R30" s="21">
        <f t="shared" si="0"/>
        <v>200</v>
      </c>
      <c r="S30" s="301">
        <f t="shared" si="1"/>
        <v>337.2</v>
      </c>
      <c r="T30" s="302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A1'!B404="","",'Mau A1'!B404)</f>
        <v>Nguyễn Văn</v>
      </c>
      <c r="C31" s="28" t="str">
        <f>IF('Mau A1'!C404="","",'Mau A1'!C404)</f>
        <v>Đôn</v>
      </c>
      <c r="D31" s="29">
        <f>SUM('Mau A1'!M404:M428)</f>
        <v>941.90000000000009</v>
      </c>
      <c r="E31" s="268">
        <f>SUM('Mau A1'!N404:N428)</f>
        <v>175.5</v>
      </c>
      <c r="F31" s="268">
        <f>SUM('Mau A1'!O404:O428)</f>
        <v>0</v>
      </c>
      <c r="G31" s="268">
        <f>SUM('Mau A1'!P404:P428)</f>
        <v>1117.4000000000001</v>
      </c>
      <c r="H31" s="268">
        <f>SUM('Mau A1'!Q404:Q428)</f>
        <v>42.9</v>
      </c>
      <c r="I31" s="268">
        <f>SUM('Mau A1'!R404:R428)</f>
        <v>56</v>
      </c>
      <c r="J31" s="268">
        <f>SUM('Mau A1'!T404:T428)</f>
        <v>450</v>
      </c>
      <c r="K31" s="268">
        <f>SUM('Mau A1'!V404:V428)</f>
        <v>112</v>
      </c>
      <c r="L31" s="268">
        <f>SUM('Mau A1'!X404:X428)</f>
        <v>56</v>
      </c>
      <c r="M31" s="268">
        <f>SUM('Mau A1'!Y404:Y428)</f>
        <v>667.4</v>
      </c>
      <c r="N31" s="268">
        <f>SUM('Mau A1'!Z404:Z428)</f>
        <v>-69.099999999999994</v>
      </c>
      <c r="O31" s="268">
        <f>SUM('Mau A1'!AA404:AA428)</f>
        <v>0</v>
      </c>
      <c r="P31" s="279">
        <f>SUM('Mau A1'!AC404:AC428)</f>
        <v>598.29999999999995</v>
      </c>
      <c r="Q31" s="268">
        <f>SUM('Mau A1'!AB404:AB428)</f>
        <v>0</v>
      </c>
      <c r="R31" s="21">
        <f t="shared" si="0"/>
        <v>200</v>
      </c>
      <c r="S31" s="302">
        <f t="shared" si="1"/>
        <v>398.3</v>
      </c>
      <c r="T31" s="302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A1'!B429="","",'Mau A1'!B429)</f>
        <v>Bùi Văn</v>
      </c>
      <c r="C32" s="28" t="str">
        <f>IF('Mau A1'!C429="","",'Mau A1'!C429)</f>
        <v>Dũng</v>
      </c>
      <c r="D32" s="29">
        <f>SUM('Mau A1'!M429:M450)</f>
        <v>754.3</v>
      </c>
      <c r="E32" s="268">
        <f>SUM('Mau A1'!N429:N450)</f>
        <v>67.5</v>
      </c>
      <c r="F32" s="268">
        <f>SUM('Mau A1'!O429:O450)</f>
        <v>0</v>
      </c>
      <c r="G32" s="268">
        <f>SUM('Mau A1'!P429:P450)</f>
        <v>821.8</v>
      </c>
      <c r="H32" s="268">
        <f>SUM('Mau A1'!Q429:Q450)</f>
        <v>0</v>
      </c>
      <c r="I32" s="268">
        <f>SUM('Mau A1'!R429:R450)</f>
        <v>56</v>
      </c>
      <c r="J32" s="268">
        <f>SUM('Mau A1'!T429:T450)</f>
        <v>450</v>
      </c>
      <c r="K32" s="268">
        <f>SUM('Mau A1'!V429:V450)</f>
        <v>112</v>
      </c>
      <c r="L32" s="268">
        <f>SUM('Mau A1'!X429:X450)</f>
        <v>56</v>
      </c>
      <c r="M32" s="268">
        <f>SUM('Mau A1'!Y429:Y450)</f>
        <v>371.8</v>
      </c>
      <c r="N32" s="268">
        <f>SUM('Mau A1'!Z429:Z450)</f>
        <v>-112</v>
      </c>
      <c r="O32" s="268">
        <f>SUM('Mau A1'!AA429:AA450)</f>
        <v>0</v>
      </c>
      <c r="P32" s="279">
        <f>SUM('Mau A1'!AC429:AC450)</f>
        <v>259.8</v>
      </c>
      <c r="Q32" s="268">
        <f>SUM('Mau A1'!AB429:AB450)</f>
        <v>0</v>
      </c>
      <c r="R32" s="21">
        <f t="shared" si="0"/>
        <v>200</v>
      </c>
      <c r="S32" s="302">
        <f t="shared" si="1"/>
        <v>59.8</v>
      </c>
      <c r="T32" s="302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A1'!B451="","",'Mau A1'!B451)</f>
        <v>Đậng Ngọc</v>
      </c>
      <c r="C33" s="28" t="str">
        <f>IF('Mau A1'!C451="","",'Mau A1'!C451)</f>
        <v>Đoàn</v>
      </c>
      <c r="D33" s="29">
        <f>SUM('Mau A1'!M451:M476)</f>
        <v>1089.3</v>
      </c>
      <c r="E33" s="268">
        <f>SUM('Mau A1'!N451:N476)</f>
        <v>67.5</v>
      </c>
      <c r="F33" s="268">
        <f>SUM('Mau A1'!O451:O476)</f>
        <v>0</v>
      </c>
      <c r="G33" s="268">
        <f>SUM('Mau A1'!P451:P476)</f>
        <v>1156.8</v>
      </c>
      <c r="H33" s="268">
        <f>SUM('Mau A1'!Q451:Q476)</f>
        <v>0</v>
      </c>
      <c r="I33" s="268">
        <f>SUM('Mau A1'!R451:R476)</f>
        <v>56</v>
      </c>
      <c r="J33" s="268">
        <f>SUM('Mau A1'!T451:T476)</f>
        <v>450</v>
      </c>
      <c r="K33" s="268">
        <f>SUM('Mau A1'!V451:V476)</f>
        <v>112</v>
      </c>
      <c r="L33" s="268">
        <f>SUM('Mau A1'!X451:X476)</f>
        <v>56</v>
      </c>
      <c r="M33" s="268">
        <f>SUM('Mau A1'!Y451:Y476)</f>
        <v>706.8</v>
      </c>
      <c r="N33" s="268">
        <f>SUM('Mau A1'!Z451:Z476)</f>
        <v>-112</v>
      </c>
      <c r="O33" s="268">
        <f>SUM('Mau A1'!AA451:AA476)</f>
        <v>0</v>
      </c>
      <c r="P33" s="279">
        <f>SUM('Mau A1'!AC451:AC476)</f>
        <v>594.79999999999995</v>
      </c>
      <c r="Q33" s="268">
        <f>SUM('Mau A1'!AB451:AB476)</f>
        <v>0</v>
      </c>
      <c r="R33" s="21">
        <f t="shared" si="0"/>
        <v>200</v>
      </c>
      <c r="S33" s="302">
        <f t="shared" si="1"/>
        <v>394.8</v>
      </c>
      <c r="T33" s="302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A1'!B477="","",'Mau A1'!B477)</f>
        <v>Lê Tất</v>
      </c>
      <c r="C34" s="28" t="str">
        <f>IF('Mau A1'!C477="","",'Mau A1'!C477)</f>
        <v>Đạt</v>
      </c>
      <c r="D34" s="29">
        <f>SUM('Mau A1'!M477:M490)</f>
        <v>55.3</v>
      </c>
      <c r="E34" s="268">
        <f>SUM('Mau A1'!N477:N490)</f>
        <v>4.5</v>
      </c>
      <c r="F34" s="268">
        <f>SUM('Mau A1'!O477:O490)</f>
        <v>0</v>
      </c>
      <c r="G34" s="268">
        <f>SUM('Mau A1'!P477:P490)</f>
        <v>59.8</v>
      </c>
      <c r="H34" s="268">
        <f>SUM('Mau A1'!Q477:Q490)</f>
        <v>0</v>
      </c>
      <c r="I34" s="268">
        <f>SUM('Mau A1'!R477:R490)</f>
        <v>41</v>
      </c>
      <c r="J34" s="268">
        <f>SUM('Mau A1'!T477:T490)</f>
        <v>450</v>
      </c>
      <c r="K34" s="268">
        <f>SUM('Mau A1'!V477:V490)</f>
        <v>112</v>
      </c>
      <c r="L34" s="268">
        <f>SUM('Mau A1'!X477:X490)</f>
        <v>56</v>
      </c>
      <c r="M34" s="268">
        <f>SUM('Mau A1'!Y477:Y490)</f>
        <v>-390.2</v>
      </c>
      <c r="N34" s="268">
        <f>SUM('Mau A1'!Z477:Z490)</f>
        <v>-112</v>
      </c>
      <c r="O34" s="268">
        <f>SUM('Mau A1'!AA477:AA490)</f>
        <v>-15</v>
      </c>
      <c r="P34" s="279">
        <f>SUM('Mau A1'!AC477:AC490)</f>
        <v>-517.20000000000005</v>
      </c>
      <c r="Q34" s="268">
        <f>SUM('Mau A1'!AB477:AB490)</f>
        <v>0</v>
      </c>
      <c r="R34" s="21">
        <f t="shared" si="0"/>
        <v>-517.20000000000005</v>
      </c>
      <c r="S34" s="301">
        <f t="shared" si="1"/>
        <v>0</v>
      </c>
      <c r="T34" s="302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A1'!B491="","",'Mau A1'!B491)</f>
        <v>Dương Ngọc</v>
      </c>
      <c r="C35" s="28" t="str">
        <f>IF('Mau A1'!C491="","",'Mau A1'!C491)</f>
        <v>Vọng</v>
      </c>
      <c r="D35" s="29">
        <f>SUM('Mau A1'!M491:M514)</f>
        <v>1245.0999999999999</v>
      </c>
      <c r="E35" s="268">
        <f>SUM('Mau A1'!N491:N514)</f>
        <v>67.5</v>
      </c>
      <c r="F35" s="268">
        <f>SUM('Mau A1'!O491:O514)</f>
        <v>0</v>
      </c>
      <c r="G35" s="268">
        <f>SUM('Mau A1'!P491:P514)</f>
        <v>1312.6</v>
      </c>
      <c r="H35" s="268">
        <f>SUM('Mau A1'!Q491:Q514)</f>
        <v>0</v>
      </c>
      <c r="I35" s="268">
        <f>SUM('Mau A1'!R491:R514)</f>
        <v>21</v>
      </c>
      <c r="J35" s="268">
        <f>SUM('Mau A1'!T491:T514)</f>
        <v>450</v>
      </c>
      <c r="K35" s="268">
        <f>SUM('Mau A1'!V491:V514)</f>
        <v>112</v>
      </c>
      <c r="L35" s="268">
        <f>SUM('Mau A1'!X491:X514)</f>
        <v>56</v>
      </c>
      <c r="M35" s="268">
        <f>SUM('Mau A1'!Y491:Y514)</f>
        <v>862.6</v>
      </c>
      <c r="N35" s="268">
        <f>SUM('Mau A1'!Z491:Z514)</f>
        <v>-112</v>
      </c>
      <c r="O35" s="268">
        <f>SUM('Mau A1'!AA491:AA514)</f>
        <v>-35</v>
      </c>
      <c r="P35" s="279">
        <f>SUM('Mau A1'!AC491:AC514)</f>
        <v>715.6</v>
      </c>
      <c r="Q35" s="268">
        <f>SUM('Mau A1'!AB491:AB514)</f>
        <v>0</v>
      </c>
      <c r="R35" s="21">
        <f t="shared" si="0"/>
        <v>200</v>
      </c>
      <c r="S35" s="302">
        <f t="shared" si="1"/>
        <v>515.6</v>
      </c>
      <c r="T35" s="302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A1'!B515="","",'Mau A1'!B515)</f>
        <v>Lê Phi</v>
      </c>
      <c r="C36" s="28" t="str">
        <f>IF('Mau A1'!C515="","",'Mau A1'!C515)</f>
        <v>Trường</v>
      </c>
      <c r="D36" s="25">
        <f>SUM('Mau A1'!M515:M534)</f>
        <v>741.99999999999989</v>
      </c>
      <c r="E36" s="268">
        <f>SUM('Mau A1'!N515:N534)</f>
        <v>67.5</v>
      </c>
      <c r="F36" s="268">
        <f>SUM('Mau A1'!O515:O534)</f>
        <v>0</v>
      </c>
      <c r="G36" s="268">
        <f>SUM('Mau A1'!P515:P534)</f>
        <v>809.49999999999989</v>
      </c>
      <c r="H36" s="268">
        <f>SUM('Mau A1'!Q515:Q534)</f>
        <v>0</v>
      </c>
      <c r="I36" s="268">
        <f>SUM('Mau A1'!R515:R534)</f>
        <v>56</v>
      </c>
      <c r="J36" s="268">
        <f>SUM('Mau A1'!T515:T534)</f>
        <v>450</v>
      </c>
      <c r="K36" s="268">
        <f>SUM('Mau A1'!V515:V534)</f>
        <v>112</v>
      </c>
      <c r="L36" s="268">
        <f>SUM('Mau A1'!X515:X534)</f>
        <v>56</v>
      </c>
      <c r="M36" s="268">
        <f>SUM('Mau A1'!Y515:Y534)</f>
        <v>359.5</v>
      </c>
      <c r="N36" s="268">
        <f>SUM('Mau A1'!Z515:Z534)</f>
        <v>-112</v>
      </c>
      <c r="O36" s="268">
        <f>SUM('Mau A1'!AA515:AA534)</f>
        <v>0</v>
      </c>
      <c r="P36" s="279">
        <f>SUM('Mau A1'!AC515:AC534)</f>
        <v>247.5</v>
      </c>
      <c r="Q36" s="268">
        <f>SUM('Mau A1'!AB515:AB534)</f>
        <v>0</v>
      </c>
      <c r="R36" s="21">
        <f t="shared" si="0"/>
        <v>200</v>
      </c>
      <c r="S36" s="302">
        <f t="shared" si="1"/>
        <v>47.5</v>
      </c>
      <c r="T36" s="302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A1'!B535="","",'Mau A1'!B535)</f>
        <v xml:space="preserve">Nguyễn Ngọc </v>
      </c>
      <c r="C37" s="28" t="str">
        <f>IF('Mau A1'!C535="","",'Mau A1'!C535)</f>
        <v>Tuyên</v>
      </c>
      <c r="D37" s="29">
        <f>SUM('Mau A1'!M535:M555)</f>
        <v>1170.2</v>
      </c>
      <c r="E37" s="268">
        <f>SUM('Mau A1'!N535:N555)</f>
        <v>67.5</v>
      </c>
      <c r="F37" s="268">
        <f>SUM('Mau A1'!O535:O555)</f>
        <v>0</v>
      </c>
      <c r="G37" s="268">
        <f>SUM('Mau A1'!P535:P555)</f>
        <v>1237.7</v>
      </c>
      <c r="H37" s="268">
        <f>SUM('Mau A1'!Q535:Q555)</f>
        <v>0</v>
      </c>
      <c r="I37" s="268">
        <f>SUM('Mau A1'!R535:R555)</f>
        <v>56</v>
      </c>
      <c r="J37" s="268">
        <f>SUM('Mau A1'!T535:T555)</f>
        <v>450</v>
      </c>
      <c r="K37" s="268">
        <f>SUM('Mau A1'!V535:V555)</f>
        <v>112</v>
      </c>
      <c r="L37" s="268">
        <f>SUM('Mau A1'!X535:X555)</f>
        <v>56</v>
      </c>
      <c r="M37" s="268">
        <f>SUM('Mau A1'!Y535:Y555)</f>
        <v>787.7</v>
      </c>
      <c r="N37" s="268">
        <f>SUM('Mau A1'!Z535:Z555)</f>
        <v>-112</v>
      </c>
      <c r="O37" s="268">
        <f>SUM('Mau A1'!AA535:AA555)</f>
        <v>0</v>
      </c>
      <c r="P37" s="279">
        <f>SUM('Mau A1'!AC535:AC555)</f>
        <v>675.7</v>
      </c>
      <c r="Q37" s="268">
        <f>SUM('Mau A1'!AB535:AB555)</f>
        <v>0</v>
      </c>
      <c r="R37" s="21">
        <f t="shared" si="0"/>
        <v>200</v>
      </c>
      <c r="S37" s="302">
        <f t="shared" si="1"/>
        <v>475.7</v>
      </c>
      <c r="T37" s="302">
        <f t="shared" si="2"/>
        <v>0</v>
      </c>
      <c r="U37" s="22"/>
      <c r="V37" s="22"/>
      <c r="W37" s="22"/>
      <c r="X37" s="22"/>
      <c r="Y37" s="22"/>
      <c r="Z37" s="22"/>
    </row>
    <row r="38" spans="1:26" s="264" customFormat="1" ht="18" customHeight="1">
      <c r="A38" s="104">
        <v>28</v>
      </c>
      <c r="B38" s="27" t="str">
        <f>'Mau A1'!B556</f>
        <v xml:space="preserve">Đỗ Tuấn </v>
      </c>
      <c r="C38" s="28" t="str">
        <f>'Mau A1'!C556</f>
        <v>Việt</v>
      </c>
      <c r="D38" s="29">
        <f>SUM('Mau A1'!M556:M564)</f>
        <v>109.2</v>
      </c>
      <c r="E38" s="288">
        <f>SUM('Mau A1'!N556:N564)</f>
        <v>67.5</v>
      </c>
      <c r="F38" s="288">
        <f>SUM('Mau A1'!O556:O564)</f>
        <v>0</v>
      </c>
      <c r="G38" s="288">
        <f>SUM('Mau A1'!P556:P564)</f>
        <v>176.7</v>
      </c>
      <c r="H38" s="288">
        <v>0</v>
      </c>
      <c r="I38" s="288">
        <v>0</v>
      </c>
      <c r="J38" s="288">
        <v>0</v>
      </c>
      <c r="K38" s="288">
        <v>0</v>
      </c>
      <c r="L38" s="288">
        <v>0</v>
      </c>
      <c r="M38" s="288">
        <v>0</v>
      </c>
      <c r="N38" s="288">
        <v>0</v>
      </c>
      <c r="O38" s="288">
        <v>0</v>
      </c>
      <c r="P38" s="279">
        <f>'Mau A1'!AC556</f>
        <v>176.7</v>
      </c>
      <c r="Q38" s="288">
        <f>SUM('Mau A1'!Z556:Z564)</f>
        <v>0</v>
      </c>
      <c r="R38" s="21">
        <f>P38</f>
        <v>176.7</v>
      </c>
      <c r="S38" s="303">
        <f>R38</f>
        <v>176.7</v>
      </c>
      <c r="T38" s="303">
        <f>SUM('Mau A1'!AC556:AC564)</f>
        <v>176.7</v>
      </c>
      <c r="U38" s="95"/>
      <c r="V38" s="95"/>
      <c r="W38" s="95"/>
      <c r="X38" s="95"/>
      <c r="Y38" s="95"/>
      <c r="Z38" s="95"/>
    </row>
    <row r="39" spans="1:26" s="264" customFormat="1" ht="18" customHeight="1">
      <c r="A39" s="104">
        <v>29</v>
      </c>
      <c r="B39" s="27" t="str">
        <f>'Mau A1'!B565</f>
        <v>Nguyễn Hữu</v>
      </c>
      <c r="C39" s="28" t="str">
        <f>'Mau A1'!C565</f>
        <v>Thiện</v>
      </c>
      <c r="D39" s="29">
        <f>SUM('Mau A1'!M565:M574)</f>
        <v>162</v>
      </c>
      <c r="E39" s="288">
        <f>SUM('Mau A1'!N565:N574)</f>
        <v>0</v>
      </c>
      <c r="F39" s="288">
        <f>SUM('Mau A1'!O565:O574)</f>
        <v>0</v>
      </c>
      <c r="G39" s="288">
        <f>SUM('Mau A1'!P565:P574)</f>
        <v>162</v>
      </c>
      <c r="H39" s="288">
        <v>0</v>
      </c>
      <c r="I39" s="288">
        <v>0</v>
      </c>
      <c r="J39" s="288">
        <v>0</v>
      </c>
      <c r="K39" s="288">
        <v>0</v>
      </c>
      <c r="L39" s="288">
        <v>0</v>
      </c>
      <c r="M39" s="288">
        <v>0</v>
      </c>
      <c r="N39" s="288">
        <v>0</v>
      </c>
      <c r="O39" s="288">
        <v>0</v>
      </c>
      <c r="P39" s="279">
        <f>'Mau A1'!AC565</f>
        <v>162</v>
      </c>
      <c r="Q39" s="288">
        <f>SUM('Mau A1'!Z565:Z574)</f>
        <v>0</v>
      </c>
      <c r="R39" s="21">
        <f t="shared" ref="R39:R48" si="7">P39</f>
        <v>162</v>
      </c>
      <c r="S39" s="303">
        <f t="shared" ref="S39:S48" si="8">R39</f>
        <v>162</v>
      </c>
      <c r="T39" s="303">
        <f>SUM('Mau A1'!AC565:AC574)</f>
        <v>162</v>
      </c>
      <c r="U39" s="95"/>
      <c r="V39" s="95"/>
      <c r="W39" s="95"/>
      <c r="X39" s="95"/>
      <c r="Y39" s="95"/>
      <c r="Z39" s="95"/>
    </row>
    <row r="40" spans="1:26" s="264" customFormat="1" ht="18" customHeight="1">
      <c r="A40" s="104">
        <v>30</v>
      </c>
      <c r="B40" s="27" t="str">
        <f>'Mau A1'!B575</f>
        <v xml:space="preserve">Trần Thị Thu </v>
      </c>
      <c r="C40" s="28" t="str">
        <f>'Mau A1'!C575</f>
        <v>Hà</v>
      </c>
      <c r="D40" s="29">
        <f>SUM('Mau A1'!M575:M584)</f>
        <v>90</v>
      </c>
      <c r="E40" s="288">
        <f>SUM('Mau A1'!N575:N584)</f>
        <v>0</v>
      </c>
      <c r="F40" s="288">
        <f>SUM('Mau A1'!O575:O584)</f>
        <v>0</v>
      </c>
      <c r="G40" s="288">
        <f>SUM('Mau A1'!P575:P584)</f>
        <v>90</v>
      </c>
      <c r="H40" s="288">
        <v>0</v>
      </c>
      <c r="I40" s="288">
        <v>0</v>
      </c>
      <c r="J40" s="288">
        <v>0</v>
      </c>
      <c r="K40" s="288">
        <v>0</v>
      </c>
      <c r="L40" s="288">
        <v>0</v>
      </c>
      <c r="M40" s="288">
        <v>0</v>
      </c>
      <c r="N40" s="288">
        <v>0</v>
      </c>
      <c r="O40" s="288">
        <v>0</v>
      </c>
      <c r="P40" s="279">
        <f>'Mau A1'!AC575</f>
        <v>90</v>
      </c>
      <c r="Q40" s="288">
        <f>SUM('Mau A1'!Z575:Z584)</f>
        <v>0</v>
      </c>
      <c r="R40" s="21">
        <f t="shared" si="7"/>
        <v>90</v>
      </c>
      <c r="S40" s="303">
        <f t="shared" si="8"/>
        <v>90</v>
      </c>
      <c r="T40" s="303">
        <f>SUM('Mau A1'!AC575:AC584)</f>
        <v>90</v>
      </c>
      <c r="U40" s="95"/>
      <c r="V40" s="95"/>
      <c r="W40" s="95"/>
      <c r="X40" s="95"/>
      <c r="Y40" s="95"/>
      <c r="Z40" s="95"/>
    </row>
    <row r="41" spans="1:26" s="264" customFormat="1" ht="18" customHeight="1">
      <c r="A41" s="104">
        <v>31</v>
      </c>
      <c r="B41" s="27" t="str">
        <f>'Mau A1'!B585</f>
        <v>Nguyễn Ngọc</v>
      </c>
      <c r="C41" s="28" t="str">
        <f>'Mau A1'!C585</f>
        <v>Trang</v>
      </c>
      <c r="D41" s="29">
        <f>SUM('Mau A1'!M585:M594)</f>
        <v>90</v>
      </c>
      <c r="E41" s="288">
        <f>SUM('Mau A1'!N585:N594)</f>
        <v>67.5</v>
      </c>
      <c r="F41" s="288">
        <f>SUM('Mau A1'!O585:O594)</f>
        <v>0</v>
      </c>
      <c r="G41" s="288">
        <f>SUM('Mau A1'!P585:P594)</f>
        <v>157.5</v>
      </c>
      <c r="H41" s="288">
        <v>0</v>
      </c>
      <c r="I41" s="288">
        <v>0</v>
      </c>
      <c r="J41" s="288">
        <v>0</v>
      </c>
      <c r="K41" s="288">
        <v>0</v>
      </c>
      <c r="L41" s="288">
        <v>0</v>
      </c>
      <c r="M41" s="288">
        <v>0</v>
      </c>
      <c r="N41" s="288">
        <v>0</v>
      </c>
      <c r="O41" s="288">
        <v>0</v>
      </c>
      <c r="P41" s="279">
        <f>'Mau A1'!AC585</f>
        <v>157.5</v>
      </c>
      <c r="Q41" s="288">
        <f>SUM('Mau A1'!Z585:Z594)</f>
        <v>0</v>
      </c>
      <c r="R41" s="21">
        <f t="shared" si="7"/>
        <v>157.5</v>
      </c>
      <c r="S41" s="303">
        <f t="shared" si="8"/>
        <v>157.5</v>
      </c>
      <c r="T41" s="303">
        <f>SUM('Mau A1'!AC585:AC594)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A1'!B595="","",'Mau A1'!B595)</f>
        <v>Nguyễn Thanh</v>
      </c>
      <c r="C42" s="28" t="str">
        <f>IF('Mau A1'!C595="","",'Mau A1'!C595)</f>
        <v>Lâm</v>
      </c>
      <c r="D42" s="29">
        <f>SUM('Mau A1'!M595:M604)</f>
        <v>72</v>
      </c>
      <c r="E42" s="288">
        <f>SUM('Mau A1'!N595:N604)</f>
        <v>67.5</v>
      </c>
      <c r="F42" s="288">
        <f>SUM('Mau A1'!O595:O604)</f>
        <v>0</v>
      </c>
      <c r="G42" s="288">
        <f>SUM('Mau A1'!P595:P604)</f>
        <v>139.5</v>
      </c>
      <c r="H42" s="288">
        <v>0</v>
      </c>
      <c r="I42" s="288">
        <v>0</v>
      </c>
      <c r="J42" s="288">
        <v>0</v>
      </c>
      <c r="K42" s="288">
        <v>0</v>
      </c>
      <c r="L42" s="288">
        <v>0</v>
      </c>
      <c r="M42" s="288">
        <v>0</v>
      </c>
      <c r="N42" s="288">
        <v>0</v>
      </c>
      <c r="O42" s="288">
        <v>0</v>
      </c>
      <c r="P42" s="279">
        <f>'Mau A1'!AC595</f>
        <v>139.5</v>
      </c>
      <c r="Q42" s="288">
        <f>SUM('Mau A1'!Z595:Z604)</f>
        <v>0</v>
      </c>
      <c r="R42" s="21">
        <f t="shared" si="7"/>
        <v>139.5</v>
      </c>
      <c r="S42" s="303">
        <f t="shared" si="8"/>
        <v>139.5</v>
      </c>
      <c r="T42" s="303">
        <f>SUM('Mau A1'!AC595:AC604)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A1'!B605="","",'Mau A1'!B605)</f>
        <v>Huỳnh Thị Minh Ly</v>
      </c>
      <c r="C43" s="28" t="str">
        <f>IF('Mau A1'!C605="","",'Mau A1'!C605)</f>
        <v>Ly</v>
      </c>
      <c r="D43" s="29">
        <f>SUM('Mau A1'!M605:M614)</f>
        <v>90</v>
      </c>
      <c r="E43" s="288">
        <f>SUM('Mau A1'!N605:N614)</f>
        <v>0</v>
      </c>
      <c r="F43" s="288">
        <f>SUM('Mau A1'!O605:O614)</f>
        <v>0</v>
      </c>
      <c r="G43" s="288">
        <f>SUM('Mau A1'!P605:P614)</f>
        <v>90</v>
      </c>
      <c r="H43" s="288">
        <v>0</v>
      </c>
      <c r="I43" s="288">
        <v>0</v>
      </c>
      <c r="J43" s="288">
        <v>0</v>
      </c>
      <c r="K43" s="288">
        <v>0</v>
      </c>
      <c r="L43" s="288">
        <v>0</v>
      </c>
      <c r="M43" s="288">
        <v>0</v>
      </c>
      <c r="N43" s="288">
        <v>0</v>
      </c>
      <c r="O43" s="288">
        <v>0</v>
      </c>
      <c r="P43" s="279">
        <f>'Mau A1'!AC605</f>
        <v>90</v>
      </c>
      <c r="Q43" s="288">
        <f>SUM('Mau A1'!Z605:Z614)</f>
        <v>0</v>
      </c>
      <c r="R43" s="21">
        <f t="shared" si="7"/>
        <v>90</v>
      </c>
      <c r="S43" s="303">
        <f t="shared" si="8"/>
        <v>90</v>
      </c>
      <c r="T43" s="303">
        <f>SUM('Mau A1'!AC587:AC596)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A1'!B615="","",'Mau A1'!B615)</f>
        <v xml:space="preserve">Nguyễn Hữu </v>
      </c>
      <c r="C44" s="28" t="str">
        <f>IF('Mau A1'!C615="","",'Mau A1'!C615)</f>
        <v>Lộc</v>
      </c>
      <c r="D44" s="29">
        <f>SUM('Mau A1'!M615:M624)</f>
        <v>90</v>
      </c>
      <c r="E44" s="288">
        <f>SUM('Mau A1'!N615:N624)</f>
        <v>0</v>
      </c>
      <c r="F44" s="288">
        <f>SUM('Mau A1'!O615:O624)</f>
        <v>0</v>
      </c>
      <c r="G44" s="288">
        <f>SUM('Mau A1'!P615:P624)</f>
        <v>90</v>
      </c>
      <c r="H44" s="288">
        <v>0</v>
      </c>
      <c r="I44" s="288">
        <v>0</v>
      </c>
      <c r="J44" s="288">
        <v>0</v>
      </c>
      <c r="K44" s="288">
        <v>0</v>
      </c>
      <c r="L44" s="288">
        <v>0</v>
      </c>
      <c r="M44" s="288">
        <v>0</v>
      </c>
      <c r="N44" s="288">
        <v>0</v>
      </c>
      <c r="O44" s="288">
        <v>0</v>
      </c>
      <c r="P44" s="279">
        <f>'Mau A1'!AC615</f>
        <v>90</v>
      </c>
      <c r="Q44" s="288">
        <f>SUM('Mau A1'!Z615:Z624)</f>
        <v>0</v>
      </c>
      <c r="R44" s="21">
        <f t="shared" si="7"/>
        <v>90</v>
      </c>
      <c r="S44" s="303">
        <f t="shared" si="8"/>
        <v>90</v>
      </c>
      <c r="T44" s="303">
        <f>SUM('Mau A1'!AC597:AC606)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A1'!B625="","",'Mau A1'!B625)</f>
        <v>Huỳnh Thị Mai</v>
      </c>
      <c r="C45" s="28" t="str">
        <f>IF('Mau A1'!C625="","",'Mau A1'!C625)</f>
        <v>Mai</v>
      </c>
      <c r="D45" s="29">
        <f>SUM('Mau A1'!M625:M634)</f>
        <v>90</v>
      </c>
      <c r="E45" s="288">
        <f>SUM('Mau A1'!N625:N634)</f>
        <v>0</v>
      </c>
      <c r="F45" s="288">
        <f>SUM('Mau A1'!O625:O634)</f>
        <v>0</v>
      </c>
      <c r="G45" s="288">
        <f>SUM('Mau A1'!P625:P634)</f>
        <v>90</v>
      </c>
      <c r="H45" s="288">
        <v>0</v>
      </c>
      <c r="I45" s="288">
        <v>0</v>
      </c>
      <c r="J45" s="288">
        <v>0</v>
      </c>
      <c r="K45" s="288">
        <v>0</v>
      </c>
      <c r="L45" s="288">
        <v>0</v>
      </c>
      <c r="M45" s="288">
        <v>0</v>
      </c>
      <c r="N45" s="288">
        <v>0</v>
      </c>
      <c r="O45" s="288">
        <v>0</v>
      </c>
      <c r="P45" s="279">
        <f>'Mau A1'!AC625</f>
        <v>90</v>
      </c>
      <c r="Q45" s="288">
        <f>SUM('Mau A1'!Z625:Z634)</f>
        <v>0</v>
      </c>
      <c r="R45" s="21">
        <f t="shared" si="7"/>
        <v>90</v>
      </c>
      <c r="S45" s="303">
        <f t="shared" si="8"/>
        <v>90</v>
      </c>
      <c r="T45" s="303">
        <f>SUM('Mau A1'!AC589:AC598)</f>
        <v>139.5</v>
      </c>
      <c r="U45" s="22"/>
      <c r="V45" s="22"/>
      <c r="W45" s="22"/>
      <c r="X45" s="22"/>
      <c r="Y45" s="22"/>
      <c r="Z45" s="22"/>
    </row>
    <row r="46" spans="1:26" s="264" customFormat="1" ht="18" customHeight="1">
      <c r="A46" s="104">
        <v>36</v>
      </c>
      <c r="B46" s="27" t="str">
        <f>'Mau A1'!B635</f>
        <v>TG1</v>
      </c>
      <c r="C46" s="28"/>
      <c r="D46" s="29">
        <f>SUM('Mau A1'!M635:M644)</f>
        <v>67.599999999999994</v>
      </c>
      <c r="E46" s="288">
        <f>SUM('Mau A1'!N635:N644)</f>
        <v>0</v>
      </c>
      <c r="F46" s="288">
        <f>SUM('Mau A1'!O635:O644)</f>
        <v>0</v>
      </c>
      <c r="G46" s="288">
        <f>SUM('Mau A1'!P635:P644)</f>
        <v>67.599999999999994</v>
      </c>
      <c r="H46" s="288">
        <v>0</v>
      </c>
      <c r="I46" s="288">
        <v>0</v>
      </c>
      <c r="J46" s="288">
        <v>0</v>
      </c>
      <c r="K46" s="288">
        <v>0</v>
      </c>
      <c r="L46" s="288">
        <v>0</v>
      </c>
      <c r="M46" s="288">
        <v>0</v>
      </c>
      <c r="N46" s="288">
        <v>0</v>
      </c>
      <c r="O46" s="288">
        <v>0</v>
      </c>
      <c r="P46" s="279">
        <f>'Mau A1'!AC635</f>
        <v>67.599999999999994</v>
      </c>
      <c r="Q46" s="288">
        <f>SUM('Mau A1'!Z626:Z635)</f>
        <v>0</v>
      </c>
      <c r="R46" s="21">
        <f t="shared" ref="R46" si="9">P46</f>
        <v>67.599999999999994</v>
      </c>
      <c r="S46" s="303">
        <f t="shared" si="8"/>
        <v>67.599999999999994</v>
      </c>
      <c r="T46" s="303">
        <f>SUM('Mau A1'!AC590:AC599)</f>
        <v>139.5</v>
      </c>
      <c r="U46" s="95"/>
      <c r="V46" s="95"/>
      <c r="W46" s="95"/>
      <c r="X46" s="95"/>
      <c r="Y46" s="95"/>
      <c r="Z46" s="95"/>
    </row>
    <row r="47" spans="1:26" s="264" customFormat="1" ht="18" customHeight="1">
      <c r="A47" s="104">
        <v>37</v>
      </c>
      <c r="B47" s="273" t="str">
        <f>'Mau A1'!B645</f>
        <v>TG 2</v>
      </c>
      <c r="C47" s="28"/>
      <c r="D47" s="29">
        <f>SUM('Mau A1'!M645:M654)</f>
        <v>108</v>
      </c>
      <c r="E47" s="288">
        <f>SUM('Mau A1'!N645:N654)</f>
        <v>0</v>
      </c>
      <c r="F47" s="288">
        <f>SUM('Mau A1'!O645:O654)</f>
        <v>0</v>
      </c>
      <c r="G47" s="288">
        <f>SUM('Mau A1'!P645:P654)</f>
        <v>108</v>
      </c>
      <c r="H47" s="288">
        <v>0</v>
      </c>
      <c r="I47" s="288">
        <v>0</v>
      </c>
      <c r="J47" s="288">
        <v>0</v>
      </c>
      <c r="K47" s="288">
        <v>0</v>
      </c>
      <c r="L47" s="288">
        <v>0</v>
      </c>
      <c r="M47" s="288">
        <v>0</v>
      </c>
      <c r="N47" s="288">
        <v>0</v>
      </c>
      <c r="O47" s="288">
        <v>0</v>
      </c>
      <c r="P47" s="279">
        <f>'Mau A1'!AC645</f>
        <v>108</v>
      </c>
      <c r="Q47" s="288">
        <f>SUM('Mau A1'!Z645:Z654)</f>
        <v>0</v>
      </c>
      <c r="R47" s="21">
        <f t="shared" si="7"/>
        <v>108</v>
      </c>
      <c r="S47" s="303">
        <f t="shared" si="8"/>
        <v>108</v>
      </c>
      <c r="T47" s="303">
        <f>SUM('Mau A1'!AC599:AC608)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A1'!B655="","",'Mau A1'!B655)</f>
        <v>TG 3</v>
      </c>
      <c r="C48" s="28" t="str">
        <f>IF('Mau A1'!C655="","",'Mau A1'!C655)</f>
        <v/>
      </c>
      <c r="D48" s="29">
        <f>SUM('Mau A1'!M655:M664)</f>
        <v>639</v>
      </c>
      <c r="E48" s="288">
        <f>SUM('Mau A1'!N655:N664)</f>
        <v>0</v>
      </c>
      <c r="F48" s="288">
        <f>SUM('Mau A1'!O655:O664)</f>
        <v>0</v>
      </c>
      <c r="G48" s="288">
        <f>SUM('Mau A1'!P655:P664)</f>
        <v>639</v>
      </c>
      <c r="H48" s="288">
        <v>0</v>
      </c>
      <c r="I48" s="288">
        <v>0</v>
      </c>
      <c r="J48" s="288">
        <v>0</v>
      </c>
      <c r="K48" s="288">
        <v>0</v>
      </c>
      <c r="L48" s="288">
        <v>0</v>
      </c>
      <c r="M48" s="288">
        <v>0</v>
      </c>
      <c r="N48" s="288">
        <v>0</v>
      </c>
      <c r="O48" s="288">
        <v>0</v>
      </c>
      <c r="P48" s="279">
        <f>'Mau A1'!AC655</f>
        <v>639</v>
      </c>
      <c r="Q48" s="288">
        <f>SUM('Mau A1'!Z655:Z664)</f>
        <v>0</v>
      </c>
      <c r="R48" s="21">
        <f t="shared" si="7"/>
        <v>639</v>
      </c>
      <c r="S48" s="303">
        <f t="shared" si="8"/>
        <v>639</v>
      </c>
      <c r="T48" s="303">
        <f>SUM('Mau A1'!AC591:AC600)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16" t="s">
        <v>70</v>
      </c>
      <c r="B49" s="317"/>
      <c r="C49" s="317"/>
      <c r="D49" s="47">
        <f t="shared" ref="D49:T49" si="10">SUM(D11:D48)</f>
        <v>24013.699999999997</v>
      </c>
      <c r="E49" s="47">
        <f t="shared" si="10"/>
        <v>2336.3000000000002</v>
      </c>
      <c r="F49" s="47">
        <f t="shared" si="10"/>
        <v>0</v>
      </c>
      <c r="G49" s="47">
        <f t="shared" si="10"/>
        <v>26656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12573.3</v>
      </c>
      <c r="N49" s="47">
        <f t="shared" si="10"/>
        <v>-2981.1</v>
      </c>
      <c r="O49" s="47">
        <f t="shared" si="10"/>
        <v>-585</v>
      </c>
      <c r="P49" s="285">
        <f t="shared" si="10"/>
        <v>11122.700000000003</v>
      </c>
      <c r="Q49" s="48">
        <f t="shared" si="10"/>
        <v>0</v>
      </c>
      <c r="R49" s="47">
        <f t="shared" si="10"/>
        <v>6322.1</v>
      </c>
      <c r="S49" s="304">
        <f t="shared" si="10"/>
        <v>6610.9000000000005</v>
      </c>
      <c r="T49" s="304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7"/>
      <c r="I50" s="287"/>
      <c r="J50" s="119"/>
      <c r="K50" s="119"/>
      <c r="L50" s="287"/>
      <c r="M50" s="119"/>
      <c r="N50" s="119"/>
      <c r="O50" s="119"/>
      <c r="P50" s="294"/>
      <c r="Q50" s="119"/>
      <c r="R50" s="265"/>
      <c r="S50" s="296"/>
      <c r="T50" s="296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4"/>
      <c r="Q51" s="119"/>
      <c r="R51" s="265"/>
      <c r="S51" s="296"/>
      <c r="T51" s="296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7"/>
      <c r="N52" s="287"/>
      <c r="O52" s="287"/>
      <c r="P52" s="290"/>
      <c r="Q52" s="287"/>
      <c r="R52" s="265"/>
      <c r="S52" s="296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14" t="s">
        <v>73</v>
      </c>
      <c r="B53" s="315"/>
      <c r="C53" s="55" t="s">
        <v>74</v>
      </c>
      <c r="D53" s="1"/>
      <c r="E53" s="287"/>
      <c r="F53" s="265"/>
      <c r="G53" s="267" t="s">
        <v>75</v>
      </c>
      <c r="H53" s="287"/>
      <c r="I53" s="267" t="s">
        <v>76</v>
      </c>
      <c r="J53" s="287"/>
      <c r="K53" s="287"/>
      <c r="L53" s="267" t="s">
        <v>77</v>
      </c>
      <c r="M53" s="287"/>
      <c r="N53" s="265"/>
      <c r="O53" s="267" t="s">
        <v>78</v>
      </c>
      <c r="P53" s="290"/>
      <c r="Q53" s="287"/>
      <c r="R53" s="265"/>
      <c r="S53" s="305" t="s">
        <v>79</v>
      </c>
      <c r="T53" s="296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7"/>
      <c r="F54" s="287"/>
      <c r="G54" s="287"/>
      <c r="H54" s="287"/>
      <c r="I54" s="287"/>
      <c r="J54" s="287"/>
      <c r="K54" s="287"/>
      <c r="L54" s="287"/>
      <c r="M54" s="287"/>
      <c r="N54" s="287"/>
      <c r="O54" s="287"/>
      <c r="P54" s="290"/>
      <c r="Q54" s="287"/>
      <c r="R54" s="265"/>
      <c r="S54" s="296"/>
      <c r="T54" s="296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7"/>
      <c r="F55" s="287"/>
      <c r="G55" s="287"/>
      <c r="H55" s="287"/>
      <c r="I55" s="287"/>
      <c r="J55" s="287"/>
      <c r="K55" s="56"/>
      <c r="L55" s="56"/>
      <c r="M55" s="287"/>
      <c r="N55" s="287"/>
      <c r="O55" s="287"/>
      <c r="P55" s="290"/>
      <c r="Q55" s="287"/>
      <c r="R55" s="265"/>
      <c r="S55" s="296"/>
      <c r="T55" s="296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7"/>
      <c r="F56" s="287"/>
      <c r="G56" s="287"/>
      <c r="H56" s="287"/>
      <c r="I56" s="287"/>
      <c r="J56" s="287"/>
      <c r="K56" s="266"/>
      <c r="L56" s="266"/>
      <c r="M56" s="287"/>
      <c r="N56" s="287"/>
      <c r="O56" s="57"/>
      <c r="P56" s="286"/>
      <c r="Q56" s="57"/>
      <c r="R56" s="265"/>
      <c r="S56" s="296"/>
      <c r="T56" s="296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7"/>
      <c r="F57" s="287"/>
      <c r="G57" s="287"/>
      <c r="H57" s="287"/>
      <c r="I57" s="287"/>
      <c r="J57" s="287"/>
      <c r="K57" s="287"/>
      <c r="L57" s="287"/>
      <c r="M57" s="287"/>
      <c r="N57" s="287"/>
      <c r="O57" s="287"/>
      <c r="P57" s="290"/>
      <c r="Q57" s="287"/>
      <c r="R57" s="265"/>
      <c r="S57" s="296"/>
      <c r="T57" s="296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7"/>
      <c r="F58" s="287"/>
      <c r="G58" s="287"/>
      <c r="H58" s="287"/>
      <c r="I58" s="287"/>
      <c r="J58" s="287"/>
      <c r="K58" s="287"/>
      <c r="L58" s="287"/>
      <c r="M58" s="287"/>
      <c r="N58" s="287"/>
      <c r="O58" s="287"/>
      <c r="P58" s="290"/>
      <c r="Q58" s="287"/>
      <c r="R58" s="265"/>
      <c r="S58" s="296"/>
      <c r="T58" s="296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7"/>
      <c r="F59" s="287"/>
      <c r="G59" s="287"/>
      <c r="H59" s="287"/>
      <c r="I59" s="287"/>
      <c r="J59" s="287"/>
      <c r="K59" s="287"/>
      <c r="L59" s="287"/>
      <c r="M59" s="287"/>
      <c r="N59" s="287"/>
      <c r="O59" s="287"/>
      <c r="P59" s="290"/>
      <c r="Q59" s="287"/>
      <c r="R59" s="265"/>
      <c r="S59" s="296"/>
      <c r="T59" s="296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7"/>
      <c r="F60" s="287"/>
      <c r="G60" s="287"/>
      <c r="H60" s="287"/>
      <c r="I60" s="287"/>
      <c r="J60" s="287"/>
      <c r="K60" s="287"/>
      <c r="L60" s="287"/>
      <c r="M60" s="287"/>
      <c r="N60" s="287"/>
      <c r="O60" s="287"/>
      <c r="P60" s="290"/>
      <c r="Q60" s="287"/>
      <c r="R60" s="265"/>
      <c r="S60" s="296"/>
      <c r="T60" s="296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7"/>
      <c r="F61" s="287"/>
      <c r="G61" s="287"/>
      <c r="H61" s="287"/>
      <c r="I61" s="287"/>
      <c r="J61" s="287"/>
      <c r="K61" s="287"/>
      <c r="L61" s="287"/>
      <c r="M61" s="287"/>
      <c r="N61" s="287"/>
      <c r="O61" s="287"/>
      <c r="P61" s="290"/>
      <c r="Q61" s="287"/>
      <c r="R61" s="265"/>
      <c r="S61" s="296"/>
      <c r="T61" s="296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7"/>
      <c r="F62" s="287"/>
      <c r="G62" s="287"/>
      <c r="H62" s="287"/>
      <c r="I62" s="287"/>
      <c r="J62" s="287"/>
      <c r="K62" s="287"/>
      <c r="L62" s="287"/>
      <c r="M62" s="287"/>
      <c r="N62" s="287"/>
      <c r="O62" s="287"/>
      <c r="P62" s="290"/>
      <c r="Q62" s="287"/>
      <c r="R62" s="265"/>
      <c r="S62" s="296"/>
      <c r="T62" s="296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7"/>
      <c r="F63" s="287"/>
      <c r="G63" s="287"/>
      <c r="H63" s="287"/>
      <c r="I63" s="287"/>
      <c r="J63" s="287"/>
      <c r="K63" s="287"/>
      <c r="L63" s="287"/>
      <c r="M63" s="287"/>
      <c r="N63" s="287"/>
      <c r="O63" s="287"/>
      <c r="P63" s="290"/>
      <c r="Q63" s="287"/>
      <c r="R63" s="265"/>
      <c r="S63" s="296"/>
      <c r="T63" s="296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7"/>
      <c r="F64" s="287"/>
      <c r="G64" s="287"/>
      <c r="H64" s="287"/>
      <c r="I64" s="287"/>
      <c r="J64" s="287"/>
      <c r="K64" s="287"/>
      <c r="L64" s="287"/>
      <c r="M64" s="287"/>
      <c r="N64" s="287"/>
      <c r="O64" s="287"/>
      <c r="P64" s="290"/>
      <c r="Q64" s="287"/>
      <c r="R64" s="265"/>
      <c r="S64" s="296"/>
      <c r="T64" s="296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7"/>
      <c r="F65" s="287"/>
      <c r="G65" s="287"/>
      <c r="H65" s="287"/>
      <c r="I65" s="287"/>
      <c r="J65" s="287"/>
      <c r="K65" s="287"/>
      <c r="L65" s="287"/>
      <c r="M65" s="287"/>
      <c r="N65" s="287"/>
      <c r="O65" s="287"/>
      <c r="P65" s="290"/>
      <c r="Q65" s="287"/>
      <c r="R65" s="265"/>
      <c r="S65" s="296"/>
      <c r="T65" s="296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7"/>
      <c r="F66" s="287"/>
      <c r="G66" s="287"/>
      <c r="H66" s="287"/>
      <c r="I66" s="287"/>
      <c r="J66" s="287"/>
      <c r="K66" s="287"/>
      <c r="L66" s="287"/>
      <c r="M66" s="287"/>
      <c r="N66" s="287"/>
      <c r="O66" s="287"/>
      <c r="P66" s="290"/>
      <c r="Q66" s="287"/>
      <c r="R66" s="265"/>
      <c r="S66" s="296"/>
      <c r="T66" s="296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7"/>
      <c r="F67" s="287"/>
      <c r="G67" s="287"/>
      <c r="H67" s="287"/>
      <c r="I67" s="287"/>
      <c r="J67" s="287"/>
      <c r="K67" s="287"/>
      <c r="L67" s="287"/>
      <c r="M67" s="287"/>
      <c r="N67" s="287"/>
      <c r="O67" s="287"/>
      <c r="P67" s="290"/>
      <c r="Q67" s="287"/>
      <c r="R67" s="265"/>
      <c r="S67" s="296"/>
      <c r="T67" s="296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7"/>
      <c r="F68" s="287"/>
      <c r="G68" s="287"/>
      <c r="H68" s="287"/>
      <c r="I68" s="287"/>
      <c r="J68" s="287"/>
      <c r="K68" s="287"/>
      <c r="L68" s="287"/>
      <c r="M68" s="287"/>
      <c r="N68" s="287"/>
      <c r="O68" s="287"/>
      <c r="P68" s="290"/>
      <c r="Q68" s="287"/>
      <c r="R68" s="265"/>
      <c r="S68" s="296"/>
      <c r="T68" s="296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7"/>
      <c r="F69" s="287"/>
      <c r="G69" s="287"/>
      <c r="H69" s="287"/>
      <c r="I69" s="287"/>
      <c r="J69" s="287"/>
      <c r="K69" s="287"/>
      <c r="L69" s="287"/>
      <c r="M69" s="287"/>
      <c r="N69" s="287"/>
      <c r="O69" s="287"/>
      <c r="P69" s="290"/>
      <c r="Q69" s="287"/>
      <c r="R69" s="265"/>
      <c r="S69" s="296"/>
      <c r="T69" s="296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7"/>
      <c r="F70" s="287"/>
      <c r="G70" s="287"/>
      <c r="H70" s="287"/>
      <c r="I70" s="287"/>
      <c r="J70" s="287"/>
      <c r="K70" s="287"/>
      <c r="L70" s="287"/>
      <c r="M70" s="287"/>
      <c r="N70" s="287"/>
      <c r="O70" s="287"/>
      <c r="P70" s="290"/>
      <c r="Q70" s="287"/>
      <c r="R70" s="265"/>
      <c r="S70" s="296"/>
      <c r="T70" s="296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7"/>
      <c r="F71" s="287"/>
      <c r="G71" s="287"/>
      <c r="H71" s="287"/>
      <c r="I71" s="287"/>
      <c r="J71" s="287"/>
      <c r="K71" s="287"/>
      <c r="L71" s="287"/>
      <c r="M71" s="287"/>
      <c r="N71" s="287"/>
      <c r="O71" s="287"/>
      <c r="P71" s="290"/>
      <c r="Q71" s="287"/>
      <c r="R71" s="265"/>
      <c r="S71" s="296"/>
      <c r="T71" s="296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7"/>
      <c r="F72" s="287"/>
      <c r="G72" s="287"/>
      <c r="H72" s="287"/>
      <c r="I72" s="287"/>
      <c r="J72" s="287"/>
      <c r="K72" s="287"/>
      <c r="L72" s="287"/>
      <c r="M72" s="287"/>
      <c r="N72" s="287"/>
      <c r="O72" s="287"/>
      <c r="P72" s="290"/>
      <c r="Q72" s="287"/>
      <c r="R72" s="265"/>
      <c r="S72" s="296"/>
      <c r="T72" s="296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7"/>
      <c r="F73" s="287"/>
      <c r="G73" s="287"/>
      <c r="H73" s="287"/>
      <c r="I73" s="287"/>
      <c r="J73" s="287"/>
      <c r="K73" s="287"/>
      <c r="L73" s="287"/>
      <c r="M73" s="287"/>
      <c r="N73" s="287"/>
      <c r="O73" s="287"/>
      <c r="P73" s="290"/>
      <c r="Q73" s="287"/>
      <c r="R73" s="265"/>
      <c r="S73" s="296"/>
      <c r="T73" s="296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7"/>
      <c r="F74" s="287"/>
      <c r="G74" s="287"/>
      <c r="H74" s="287"/>
      <c r="I74" s="287"/>
      <c r="J74" s="287"/>
      <c r="K74" s="287"/>
      <c r="L74" s="287"/>
      <c r="M74" s="287"/>
      <c r="N74" s="287"/>
      <c r="O74" s="287"/>
      <c r="P74" s="290"/>
      <c r="Q74" s="287"/>
      <c r="R74" s="265"/>
      <c r="S74" s="296"/>
      <c r="T74" s="296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7"/>
      <c r="F75" s="287"/>
      <c r="G75" s="287"/>
      <c r="H75" s="287"/>
      <c r="I75" s="287"/>
      <c r="J75" s="287"/>
      <c r="K75" s="287"/>
      <c r="L75" s="287"/>
      <c r="M75" s="287"/>
      <c r="N75" s="287"/>
      <c r="O75" s="287"/>
      <c r="P75" s="290"/>
      <c r="Q75" s="287"/>
      <c r="R75" s="265"/>
      <c r="S75" s="296"/>
      <c r="T75" s="296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7"/>
      <c r="F76" s="287"/>
      <c r="G76" s="287"/>
      <c r="H76" s="287"/>
      <c r="I76" s="287"/>
      <c r="J76" s="287"/>
      <c r="K76" s="287"/>
      <c r="L76" s="287"/>
      <c r="M76" s="287"/>
      <c r="N76" s="287"/>
      <c r="O76" s="287"/>
      <c r="P76" s="290"/>
      <c r="Q76" s="287"/>
      <c r="R76" s="265"/>
      <c r="S76" s="296"/>
      <c r="T76" s="296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7"/>
      <c r="F77" s="287"/>
      <c r="G77" s="287"/>
      <c r="H77" s="287"/>
      <c r="I77" s="287"/>
      <c r="J77" s="287"/>
      <c r="K77" s="287"/>
      <c r="L77" s="287"/>
      <c r="M77" s="287"/>
      <c r="N77" s="287"/>
      <c r="O77" s="287"/>
      <c r="P77" s="290"/>
      <c r="Q77" s="287"/>
      <c r="R77" s="265"/>
      <c r="S77" s="296"/>
      <c r="T77" s="296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7"/>
      <c r="F78" s="287"/>
      <c r="G78" s="287"/>
      <c r="H78" s="287"/>
      <c r="I78" s="287"/>
      <c r="J78" s="287"/>
      <c r="K78" s="287"/>
      <c r="L78" s="287"/>
      <c r="M78" s="287"/>
      <c r="N78" s="287"/>
      <c r="O78" s="287"/>
      <c r="P78" s="290"/>
      <c r="Q78" s="287"/>
      <c r="R78" s="265"/>
      <c r="S78" s="296"/>
      <c r="T78" s="296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7"/>
      <c r="F79" s="287"/>
      <c r="G79" s="287"/>
      <c r="H79" s="287"/>
      <c r="I79" s="287"/>
      <c r="J79" s="287"/>
      <c r="K79" s="287"/>
      <c r="L79" s="287"/>
      <c r="M79" s="287"/>
      <c r="N79" s="287"/>
      <c r="O79" s="287"/>
      <c r="P79" s="290"/>
      <c r="Q79" s="287"/>
      <c r="R79" s="265"/>
      <c r="S79" s="296"/>
      <c r="T79" s="296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7"/>
      <c r="F80" s="287"/>
      <c r="G80" s="287"/>
      <c r="H80" s="287"/>
      <c r="I80" s="287"/>
      <c r="J80" s="287"/>
      <c r="K80" s="287"/>
      <c r="L80" s="287"/>
      <c r="M80" s="287"/>
      <c r="N80" s="287"/>
      <c r="O80" s="287"/>
      <c r="P80" s="290"/>
      <c r="Q80" s="287"/>
      <c r="R80" s="265"/>
      <c r="S80" s="296"/>
      <c r="T80" s="296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7"/>
      <c r="F81" s="287"/>
      <c r="G81" s="287"/>
      <c r="H81" s="287"/>
      <c r="I81" s="287"/>
      <c r="J81" s="287"/>
      <c r="K81" s="287"/>
      <c r="L81" s="287"/>
      <c r="M81" s="287"/>
      <c r="N81" s="287"/>
      <c r="O81" s="287"/>
      <c r="P81" s="290"/>
      <c r="Q81" s="287"/>
      <c r="R81" s="265"/>
      <c r="S81" s="296"/>
      <c r="T81" s="296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7"/>
      <c r="F82" s="287"/>
      <c r="G82" s="287"/>
      <c r="H82" s="287"/>
      <c r="I82" s="287"/>
      <c r="J82" s="287"/>
      <c r="K82" s="287"/>
      <c r="L82" s="287"/>
      <c r="M82" s="287"/>
      <c r="N82" s="287"/>
      <c r="O82" s="287"/>
      <c r="P82" s="290"/>
      <c r="Q82" s="287"/>
      <c r="R82" s="265"/>
      <c r="S82" s="296"/>
      <c r="T82" s="296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7"/>
      <c r="F83" s="287"/>
      <c r="G83" s="287"/>
      <c r="H83" s="287"/>
      <c r="I83" s="287"/>
      <c r="J83" s="287"/>
      <c r="K83" s="287"/>
      <c r="L83" s="287"/>
      <c r="M83" s="287"/>
      <c r="N83" s="287"/>
      <c r="O83" s="287"/>
      <c r="P83" s="290"/>
      <c r="Q83" s="287"/>
      <c r="R83" s="265"/>
      <c r="S83" s="296"/>
      <c r="T83" s="296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7"/>
      <c r="F84" s="287"/>
      <c r="G84" s="287"/>
      <c r="H84" s="287"/>
      <c r="I84" s="287"/>
      <c r="J84" s="287"/>
      <c r="K84" s="287"/>
      <c r="L84" s="287"/>
      <c r="M84" s="287"/>
      <c r="N84" s="287"/>
      <c r="O84" s="287"/>
      <c r="P84" s="290"/>
      <c r="Q84" s="287"/>
      <c r="R84" s="265"/>
      <c r="S84" s="296"/>
      <c r="T84" s="296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7"/>
      <c r="F85" s="287"/>
      <c r="G85" s="287"/>
      <c r="H85" s="287"/>
      <c r="I85" s="287"/>
      <c r="J85" s="287"/>
      <c r="K85" s="287"/>
      <c r="L85" s="287"/>
      <c r="M85" s="287"/>
      <c r="N85" s="287"/>
      <c r="O85" s="287"/>
      <c r="P85" s="290"/>
      <c r="Q85" s="287"/>
      <c r="R85" s="265"/>
      <c r="S85" s="296"/>
      <c r="T85" s="296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7"/>
      <c r="F86" s="287"/>
      <c r="G86" s="287"/>
      <c r="H86" s="287"/>
      <c r="I86" s="287"/>
      <c r="J86" s="287"/>
      <c r="K86" s="287"/>
      <c r="L86" s="287"/>
      <c r="M86" s="287"/>
      <c r="N86" s="287"/>
      <c r="O86" s="287"/>
      <c r="P86" s="290"/>
      <c r="Q86" s="287"/>
      <c r="R86" s="265"/>
      <c r="S86" s="296"/>
      <c r="T86" s="296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7"/>
      <c r="F87" s="287"/>
      <c r="G87" s="287"/>
      <c r="H87" s="287"/>
      <c r="I87" s="287"/>
      <c r="J87" s="287"/>
      <c r="K87" s="287"/>
      <c r="L87" s="287"/>
      <c r="M87" s="287"/>
      <c r="N87" s="287"/>
      <c r="O87" s="287"/>
      <c r="P87" s="290"/>
      <c r="Q87" s="287"/>
      <c r="R87" s="265"/>
      <c r="S87" s="296"/>
      <c r="T87" s="296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7"/>
      <c r="F88" s="287"/>
      <c r="G88" s="287"/>
      <c r="H88" s="287"/>
      <c r="I88" s="287"/>
      <c r="J88" s="287"/>
      <c r="K88" s="287"/>
      <c r="L88" s="287"/>
      <c r="M88" s="287"/>
      <c r="N88" s="287"/>
      <c r="O88" s="287"/>
      <c r="P88" s="290"/>
      <c r="Q88" s="287"/>
      <c r="R88" s="265"/>
      <c r="S88" s="296"/>
      <c r="T88" s="296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7"/>
      <c r="F89" s="287"/>
      <c r="G89" s="287"/>
      <c r="H89" s="287"/>
      <c r="I89" s="287"/>
      <c r="J89" s="287"/>
      <c r="K89" s="287"/>
      <c r="L89" s="287"/>
      <c r="M89" s="287"/>
      <c r="N89" s="287"/>
      <c r="O89" s="287"/>
      <c r="P89" s="290"/>
      <c r="Q89" s="287"/>
      <c r="R89" s="265"/>
      <c r="S89" s="296"/>
      <c r="T89" s="296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7"/>
      <c r="F90" s="287"/>
      <c r="G90" s="287"/>
      <c r="H90" s="287"/>
      <c r="I90" s="287"/>
      <c r="J90" s="287"/>
      <c r="K90" s="287"/>
      <c r="L90" s="287"/>
      <c r="M90" s="287"/>
      <c r="N90" s="287"/>
      <c r="O90" s="287"/>
      <c r="P90" s="290"/>
      <c r="Q90" s="287"/>
      <c r="R90" s="265"/>
      <c r="S90" s="296"/>
      <c r="T90" s="296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7"/>
      <c r="F91" s="287"/>
      <c r="G91" s="287"/>
      <c r="H91" s="287"/>
      <c r="I91" s="287"/>
      <c r="J91" s="287"/>
      <c r="K91" s="287"/>
      <c r="L91" s="287"/>
      <c r="M91" s="287"/>
      <c r="N91" s="287"/>
      <c r="O91" s="287"/>
      <c r="P91" s="290"/>
      <c r="Q91" s="287"/>
      <c r="R91" s="265"/>
      <c r="S91" s="296"/>
      <c r="T91" s="296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7"/>
      <c r="F92" s="287"/>
      <c r="G92" s="287"/>
      <c r="H92" s="287"/>
      <c r="I92" s="287"/>
      <c r="J92" s="287"/>
      <c r="K92" s="287"/>
      <c r="L92" s="287"/>
      <c r="M92" s="287"/>
      <c r="N92" s="287"/>
      <c r="O92" s="287"/>
      <c r="P92" s="290"/>
      <c r="Q92" s="287"/>
      <c r="R92" s="265"/>
      <c r="S92" s="296"/>
      <c r="T92" s="296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7"/>
      <c r="F93" s="287"/>
      <c r="G93" s="287"/>
      <c r="H93" s="287"/>
      <c r="I93" s="287"/>
      <c r="J93" s="287"/>
      <c r="K93" s="287"/>
      <c r="L93" s="287"/>
      <c r="M93" s="287"/>
      <c r="N93" s="287"/>
      <c r="O93" s="287"/>
      <c r="P93" s="290"/>
      <c r="Q93" s="287"/>
      <c r="R93" s="265"/>
      <c r="S93" s="296"/>
      <c r="T93" s="296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7"/>
      <c r="F94" s="287"/>
      <c r="G94" s="287"/>
      <c r="H94" s="287"/>
      <c r="I94" s="287"/>
      <c r="J94" s="287"/>
      <c r="K94" s="287"/>
      <c r="L94" s="287"/>
      <c r="M94" s="287"/>
      <c r="N94" s="287"/>
      <c r="O94" s="287"/>
      <c r="P94" s="290"/>
      <c r="Q94" s="287"/>
      <c r="R94" s="265"/>
      <c r="S94" s="296"/>
      <c r="T94" s="296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7"/>
      <c r="F95" s="287"/>
      <c r="G95" s="287"/>
      <c r="H95" s="287"/>
      <c r="I95" s="287"/>
      <c r="J95" s="287"/>
      <c r="K95" s="287"/>
      <c r="L95" s="287"/>
      <c r="M95" s="287"/>
      <c r="N95" s="287"/>
      <c r="O95" s="287"/>
      <c r="P95" s="290"/>
      <c r="Q95" s="287"/>
      <c r="R95" s="265"/>
      <c r="S95" s="296"/>
      <c r="T95" s="296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7"/>
      <c r="F96" s="287"/>
      <c r="G96" s="287"/>
      <c r="H96" s="287"/>
      <c r="I96" s="287"/>
      <c r="J96" s="287"/>
      <c r="K96" s="287"/>
      <c r="L96" s="287"/>
      <c r="M96" s="287"/>
      <c r="N96" s="287"/>
      <c r="O96" s="287"/>
      <c r="P96" s="290"/>
      <c r="Q96" s="287"/>
      <c r="R96" s="265"/>
      <c r="S96" s="296"/>
      <c r="T96" s="296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7"/>
      <c r="F97" s="287"/>
      <c r="G97" s="287"/>
      <c r="H97" s="287"/>
      <c r="I97" s="287"/>
      <c r="J97" s="287"/>
      <c r="K97" s="287"/>
      <c r="L97" s="287"/>
      <c r="M97" s="287"/>
      <c r="N97" s="287"/>
      <c r="O97" s="287"/>
      <c r="P97" s="290"/>
      <c r="Q97" s="287"/>
      <c r="R97" s="265"/>
      <c r="S97" s="296"/>
      <c r="T97" s="296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7"/>
      <c r="F98" s="287"/>
      <c r="G98" s="287"/>
      <c r="H98" s="287"/>
      <c r="I98" s="287"/>
      <c r="J98" s="287"/>
      <c r="K98" s="287"/>
      <c r="L98" s="287"/>
      <c r="M98" s="287"/>
      <c r="N98" s="287"/>
      <c r="O98" s="287"/>
      <c r="P98" s="290"/>
      <c r="Q98" s="287"/>
      <c r="R98" s="265"/>
      <c r="S98" s="296"/>
      <c r="T98" s="296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7"/>
      <c r="F99" s="287"/>
      <c r="G99" s="287"/>
      <c r="H99" s="287"/>
      <c r="I99" s="287"/>
      <c r="J99" s="287"/>
      <c r="K99" s="287"/>
      <c r="L99" s="287"/>
      <c r="M99" s="287"/>
      <c r="N99" s="287"/>
      <c r="O99" s="287"/>
      <c r="P99" s="290"/>
      <c r="Q99" s="287"/>
      <c r="R99" s="265"/>
      <c r="S99" s="296"/>
      <c r="T99" s="296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7"/>
      <c r="F100" s="287"/>
      <c r="G100" s="287"/>
      <c r="H100" s="287"/>
      <c r="I100" s="287"/>
      <c r="J100" s="287"/>
      <c r="K100" s="287"/>
      <c r="L100" s="287"/>
      <c r="M100" s="287"/>
      <c r="N100" s="287"/>
      <c r="O100" s="287"/>
      <c r="P100" s="290"/>
      <c r="Q100" s="287"/>
      <c r="R100" s="265"/>
      <c r="S100" s="296"/>
      <c r="T100" s="296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7"/>
      <c r="F101" s="287"/>
      <c r="G101" s="287"/>
      <c r="H101" s="287"/>
      <c r="I101" s="287"/>
      <c r="J101" s="287"/>
      <c r="K101" s="287"/>
      <c r="L101" s="287"/>
      <c r="M101" s="287"/>
      <c r="N101" s="287"/>
      <c r="O101" s="287"/>
      <c r="P101" s="290"/>
      <c r="Q101" s="287"/>
      <c r="R101" s="265"/>
      <c r="S101" s="296"/>
      <c r="T101" s="296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7"/>
      <c r="F102" s="287"/>
      <c r="G102" s="287"/>
      <c r="H102" s="287"/>
      <c r="I102" s="287"/>
      <c r="J102" s="287"/>
      <c r="K102" s="287"/>
      <c r="L102" s="287"/>
      <c r="M102" s="287"/>
      <c r="N102" s="287"/>
      <c r="O102" s="287"/>
      <c r="P102" s="290"/>
      <c r="Q102" s="287"/>
      <c r="R102" s="265"/>
      <c r="S102" s="296"/>
      <c r="T102" s="296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7"/>
      <c r="F103" s="287"/>
      <c r="G103" s="287"/>
      <c r="H103" s="287"/>
      <c r="I103" s="287"/>
      <c r="J103" s="287"/>
      <c r="K103" s="287"/>
      <c r="L103" s="287"/>
      <c r="M103" s="287"/>
      <c r="N103" s="287"/>
      <c r="O103" s="287"/>
      <c r="P103" s="290"/>
      <c r="Q103" s="287"/>
      <c r="R103" s="265"/>
      <c r="S103" s="296"/>
      <c r="T103" s="296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7"/>
      <c r="F104" s="287"/>
      <c r="G104" s="287"/>
      <c r="H104" s="287"/>
      <c r="I104" s="287"/>
      <c r="J104" s="287"/>
      <c r="K104" s="287"/>
      <c r="L104" s="287"/>
      <c r="M104" s="287"/>
      <c r="N104" s="287"/>
      <c r="O104" s="287"/>
      <c r="P104" s="290"/>
      <c r="Q104" s="287"/>
      <c r="R104" s="265"/>
      <c r="S104" s="296"/>
      <c r="T104" s="296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7"/>
      <c r="F105" s="287"/>
      <c r="G105" s="287"/>
      <c r="H105" s="287"/>
      <c r="I105" s="287"/>
      <c r="J105" s="287"/>
      <c r="K105" s="287"/>
      <c r="L105" s="287"/>
      <c r="M105" s="287"/>
      <c r="N105" s="287"/>
      <c r="O105" s="287"/>
      <c r="P105" s="290"/>
      <c r="Q105" s="287"/>
      <c r="R105" s="265"/>
      <c r="S105" s="296"/>
      <c r="T105" s="296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7"/>
      <c r="F106" s="287"/>
      <c r="G106" s="287"/>
      <c r="H106" s="287"/>
      <c r="I106" s="287"/>
      <c r="J106" s="287"/>
      <c r="K106" s="287"/>
      <c r="L106" s="287"/>
      <c r="M106" s="287"/>
      <c r="N106" s="287"/>
      <c r="O106" s="287"/>
      <c r="P106" s="290"/>
      <c r="Q106" s="287"/>
      <c r="R106" s="265"/>
      <c r="S106" s="296"/>
      <c r="T106" s="296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7"/>
      <c r="F107" s="287"/>
      <c r="G107" s="287"/>
      <c r="H107" s="287"/>
      <c r="I107" s="287"/>
      <c r="J107" s="287"/>
      <c r="K107" s="287"/>
      <c r="L107" s="287"/>
      <c r="M107" s="287"/>
      <c r="N107" s="287"/>
      <c r="O107" s="287"/>
      <c r="P107" s="290"/>
      <c r="Q107" s="287"/>
      <c r="R107" s="265"/>
      <c r="S107" s="296"/>
      <c r="T107" s="296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7"/>
      <c r="F108" s="287"/>
      <c r="G108" s="287"/>
      <c r="H108" s="287"/>
      <c r="I108" s="287"/>
      <c r="J108" s="287"/>
      <c r="K108" s="287"/>
      <c r="L108" s="287"/>
      <c r="M108" s="287"/>
      <c r="N108" s="287"/>
      <c r="O108" s="287"/>
      <c r="P108" s="290"/>
      <c r="Q108" s="287"/>
      <c r="R108" s="265"/>
      <c r="S108" s="296"/>
      <c r="T108" s="296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7"/>
      <c r="F109" s="287"/>
      <c r="G109" s="287"/>
      <c r="H109" s="287"/>
      <c r="I109" s="287"/>
      <c r="J109" s="287"/>
      <c r="K109" s="287"/>
      <c r="L109" s="287"/>
      <c r="M109" s="287"/>
      <c r="N109" s="287"/>
      <c r="O109" s="287"/>
      <c r="P109" s="290"/>
      <c r="Q109" s="287"/>
      <c r="R109" s="265"/>
      <c r="S109" s="296"/>
      <c r="T109" s="296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7"/>
      <c r="F110" s="287"/>
      <c r="G110" s="287"/>
      <c r="H110" s="287"/>
      <c r="I110" s="287"/>
      <c r="J110" s="287"/>
      <c r="K110" s="287"/>
      <c r="L110" s="287"/>
      <c r="M110" s="287"/>
      <c r="N110" s="287"/>
      <c r="O110" s="287"/>
      <c r="P110" s="290"/>
      <c r="Q110" s="287"/>
      <c r="R110" s="265"/>
      <c r="S110" s="296"/>
      <c r="T110" s="296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7"/>
      <c r="F111" s="287"/>
      <c r="G111" s="287"/>
      <c r="H111" s="287"/>
      <c r="I111" s="287"/>
      <c r="J111" s="287"/>
      <c r="K111" s="287"/>
      <c r="L111" s="287"/>
      <c r="M111" s="287"/>
      <c r="N111" s="287"/>
      <c r="O111" s="287"/>
      <c r="P111" s="290"/>
      <c r="Q111" s="287"/>
      <c r="R111" s="265"/>
      <c r="S111" s="296"/>
      <c r="T111" s="296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7"/>
      <c r="F112" s="287"/>
      <c r="G112" s="287"/>
      <c r="H112" s="287"/>
      <c r="I112" s="287"/>
      <c r="J112" s="287"/>
      <c r="K112" s="287"/>
      <c r="L112" s="287"/>
      <c r="M112" s="287"/>
      <c r="N112" s="287"/>
      <c r="O112" s="287"/>
      <c r="P112" s="290"/>
      <c r="Q112" s="287"/>
      <c r="R112" s="265"/>
      <c r="S112" s="296"/>
      <c r="T112" s="296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7"/>
      <c r="F113" s="287"/>
      <c r="G113" s="287"/>
      <c r="H113" s="287"/>
      <c r="I113" s="287"/>
      <c r="J113" s="287"/>
      <c r="K113" s="287"/>
      <c r="L113" s="287"/>
      <c r="M113" s="287"/>
      <c r="N113" s="287"/>
      <c r="O113" s="287"/>
      <c r="P113" s="290"/>
      <c r="Q113" s="287"/>
      <c r="R113" s="265"/>
      <c r="S113" s="296"/>
      <c r="T113" s="296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7"/>
      <c r="F114" s="287"/>
      <c r="G114" s="287"/>
      <c r="H114" s="287"/>
      <c r="I114" s="287"/>
      <c r="J114" s="287"/>
      <c r="K114" s="287"/>
      <c r="L114" s="287"/>
      <c r="M114" s="287"/>
      <c r="N114" s="287"/>
      <c r="O114" s="287"/>
      <c r="P114" s="290"/>
      <c r="Q114" s="287"/>
      <c r="R114" s="265"/>
      <c r="S114" s="296"/>
      <c r="T114" s="296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7"/>
      <c r="F115" s="287"/>
      <c r="G115" s="287"/>
      <c r="H115" s="287"/>
      <c r="I115" s="287"/>
      <c r="J115" s="287"/>
      <c r="K115" s="287"/>
      <c r="L115" s="287"/>
      <c r="M115" s="287"/>
      <c r="N115" s="287"/>
      <c r="O115" s="287"/>
      <c r="P115" s="290"/>
      <c r="Q115" s="287"/>
      <c r="R115" s="265"/>
      <c r="S115" s="296"/>
      <c r="T115" s="296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7"/>
      <c r="F116" s="287"/>
      <c r="G116" s="287"/>
      <c r="H116" s="287"/>
      <c r="I116" s="287"/>
      <c r="J116" s="287"/>
      <c r="K116" s="287"/>
      <c r="L116" s="287"/>
      <c r="M116" s="287"/>
      <c r="N116" s="287"/>
      <c r="O116" s="287"/>
      <c r="P116" s="290"/>
      <c r="Q116" s="287"/>
      <c r="R116" s="265"/>
      <c r="S116" s="296"/>
      <c r="T116" s="296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7"/>
      <c r="F117" s="287"/>
      <c r="G117" s="287"/>
      <c r="H117" s="287"/>
      <c r="I117" s="287"/>
      <c r="J117" s="287"/>
      <c r="K117" s="287"/>
      <c r="L117" s="287"/>
      <c r="M117" s="287"/>
      <c r="N117" s="287"/>
      <c r="O117" s="287"/>
      <c r="P117" s="290"/>
      <c r="Q117" s="287"/>
      <c r="R117" s="265"/>
      <c r="S117" s="296"/>
      <c r="T117" s="296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7"/>
      <c r="F118" s="287"/>
      <c r="G118" s="287"/>
      <c r="H118" s="287"/>
      <c r="I118" s="287"/>
      <c r="J118" s="287"/>
      <c r="K118" s="287"/>
      <c r="L118" s="287"/>
      <c r="M118" s="287"/>
      <c r="N118" s="287"/>
      <c r="O118" s="287"/>
      <c r="P118" s="290"/>
      <c r="Q118" s="287"/>
      <c r="R118" s="265"/>
      <c r="S118" s="296"/>
      <c r="T118" s="296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7"/>
      <c r="F119" s="287"/>
      <c r="G119" s="287"/>
      <c r="H119" s="287"/>
      <c r="I119" s="287"/>
      <c r="J119" s="287"/>
      <c r="K119" s="287"/>
      <c r="L119" s="287"/>
      <c r="M119" s="287"/>
      <c r="N119" s="287"/>
      <c r="O119" s="287"/>
      <c r="P119" s="290"/>
      <c r="Q119" s="287"/>
      <c r="R119" s="265"/>
      <c r="S119" s="296"/>
      <c r="T119" s="296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7"/>
      <c r="F120" s="287"/>
      <c r="G120" s="287"/>
      <c r="H120" s="287"/>
      <c r="I120" s="287"/>
      <c r="J120" s="287"/>
      <c r="K120" s="287"/>
      <c r="L120" s="287"/>
      <c r="M120" s="287"/>
      <c r="N120" s="287"/>
      <c r="O120" s="287"/>
      <c r="P120" s="290"/>
      <c r="Q120" s="287"/>
      <c r="R120" s="265"/>
      <c r="S120" s="296"/>
      <c r="T120" s="296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7"/>
      <c r="F121" s="287"/>
      <c r="G121" s="287"/>
      <c r="H121" s="287"/>
      <c r="I121" s="287"/>
      <c r="J121" s="287"/>
      <c r="K121" s="287"/>
      <c r="L121" s="287"/>
      <c r="M121" s="287"/>
      <c r="N121" s="287"/>
      <c r="O121" s="287"/>
      <c r="P121" s="290"/>
      <c r="Q121" s="287"/>
      <c r="R121" s="265"/>
      <c r="S121" s="296"/>
      <c r="T121" s="296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7"/>
      <c r="F122" s="287"/>
      <c r="G122" s="287"/>
      <c r="H122" s="287"/>
      <c r="I122" s="287"/>
      <c r="J122" s="287"/>
      <c r="K122" s="287"/>
      <c r="L122" s="287"/>
      <c r="M122" s="287"/>
      <c r="N122" s="287"/>
      <c r="O122" s="287"/>
      <c r="P122" s="290"/>
      <c r="Q122" s="287"/>
      <c r="R122" s="265"/>
      <c r="S122" s="296"/>
      <c r="T122" s="296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7"/>
      <c r="F123" s="287"/>
      <c r="G123" s="287"/>
      <c r="H123" s="287"/>
      <c r="I123" s="287"/>
      <c r="J123" s="287"/>
      <c r="K123" s="287"/>
      <c r="L123" s="287"/>
      <c r="M123" s="287"/>
      <c r="N123" s="287"/>
      <c r="O123" s="287"/>
      <c r="P123" s="290"/>
      <c r="Q123" s="287"/>
      <c r="R123" s="265"/>
      <c r="S123" s="296"/>
      <c r="T123" s="296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7"/>
      <c r="F124" s="287"/>
      <c r="G124" s="287"/>
      <c r="H124" s="287"/>
      <c r="I124" s="287"/>
      <c r="J124" s="287"/>
      <c r="K124" s="287"/>
      <c r="L124" s="287"/>
      <c r="M124" s="287"/>
      <c r="N124" s="287"/>
      <c r="O124" s="287"/>
      <c r="P124" s="290"/>
      <c r="Q124" s="287"/>
      <c r="R124" s="265"/>
      <c r="S124" s="296"/>
      <c r="T124" s="296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7"/>
      <c r="F125" s="287"/>
      <c r="G125" s="287"/>
      <c r="H125" s="287"/>
      <c r="I125" s="287"/>
      <c r="J125" s="287"/>
      <c r="K125" s="287"/>
      <c r="L125" s="287"/>
      <c r="M125" s="287"/>
      <c r="N125" s="287"/>
      <c r="O125" s="287"/>
      <c r="P125" s="290"/>
      <c r="Q125" s="287"/>
      <c r="R125" s="265"/>
      <c r="S125" s="296"/>
      <c r="T125" s="296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7"/>
      <c r="F126" s="287"/>
      <c r="G126" s="287"/>
      <c r="H126" s="287"/>
      <c r="I126" s="287"/>
      <c r="J126" s="287"/>
      <c r="K126" s="287"/>
      <c r="L126" s="287"/>
      <c r="M126" s="287"/>
      <c r="N126" s="287"/>
      <c r="O126" s="287"/>
      <c r="P126" s="290"/>
      <c r="Q126" s="287"/>
      <c r="R126" s="265"/>
      <c r="S126" s="296"/>
      <c r="T126" s="296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7"/>
      <c r="F127" s="287"/>
      <c r="G127" s="287"/>
      <c r="H127" s="287"/>
      <c r="I127" s="287"/>
      <c r="J127" s="287"/>
      <c r="K127" s="287"/>
      <c r="L127" s="287"/>
      <c r="M127" s="287"/>
      <c r="N127" s="287"/>
      <c r="O127" s="287"/>
      <c r="P127" s="290"/>
      <c r="Q127" s="287"/>
      <c r="R127" s="265"/>
      <c r="S127" s="296"/>
      <c r="T127" s="296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7"/>
      <c r="F128" s="287"/>
      <c r="G128" s="287"/>
      <c r="H128" s="287"/>
      <c r="I128" s="287"/>
      <c r="J128" s="287"/>
      <c r="K128" s="287"/>
      <c r="L128" s="287"/>
      <c r="M128" s="287"/>
      <c r="N128" s="287"/>
      <c r="O128" s="287"/>
      <c r="P128" s="290"/>
      <c r="Q128" s="287"/>
      <c r="R128" s="265"/>
      <c r="S128" s="296"/>
      <c r="T128" s="296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7"/>
      <c r="F129" s="287"/>
      <c r="G129" s="287"/>
      <c r="H129" s="287"/>
      <c r="I129" s="287"/>
      <c r="J129" s="287"/>
      <c r="K129" s="287"/>
      <c r="L129" s="287"/>
      <c r="M129" s="287"/>
      <c r="N129" s="287"/>
      <c r="O129" s="287"/>
      <c r="P129" s="290"/>
      <c r="Q129" s="287"/>
      <c r="R129" s="265"/>
      <c r="S129" s="296"/>
      <c r="T129" s="296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7"/>
      <c r="F130" s="287"/>
      <c r="G130" s="287"/>
      <c r="H130" s="287"/>
      <c r="I130" s="287"/>
      <c r="J130" s="287"/>
      <c r="K130" s="287"/>
      <c r="L130" s="287"/>
      <c r="M130" s="287"/>
      <c r="N130" s="287"/>
      <c r="O130" s="287"/>
      <c r="P130" s="290"/>
      <c r="Q130" s="287"/>
      <c r="R130" s="265"/>
      <c r="S130" s="296"/>
      <c r="T130" s="296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7"/>
      <c r="F131" s="287"/>
      <c r="G131" s="287"/>
      <c r="H131" s="287"/>
      <c r="I131" s="287"/>
      <c r="J131" s="287"/>
      <c r="K131" s="287"/>
      <c r="L131" s="287"/>
      <c r="M131" s="287"/>
      <c r="N131" s="287"/>
      <c r="O131" s="287"/>
      <c r="P131" s="290"/>
      <c r="Q131" s="287"/>
      <c r="R131" s="265"/>
      <c r="S131" s="296"/>
      <c r="T131" s="296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7"/>
      <c r="F132" s="287"/>
      <c r="G132" s="287"/>
      <c r="H132" s="287"/>
      <c r="I132" s="287"/>
      <c r="J132" s="287"/>
      <c r="K132" s="287"/>
      <c r="L132" s="287"/>
      <c r="M132" s="287"/>
      <c r="N132" s="287"/>
      <c r="O132" s="287"/>
      <c r="P132" s="290"/>
      <c r="Q132" s="287"/>
      <c r="R132" s="265"/>
      <c r="S132" s="296"/>
      <c r="T132" s="296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7"/>
      <c r="F133" s="287"/>
      <c r="G133" s="287"/>
      <c r="H133" s="287"/>
      <c r="I133" s="287"/>
      <c r="J133" s="287"/>
      <c r="K133" s="287"/>
      <c r="L133" s="287"/>
      <c r="M133" s="287"/>
      <c r="N133" s="287"/>
      <c r="O133" s="287"/>
      <c r="P133" s="290"/>
      <c r="Q133" s="287"/>
      <c r="R133" s="265"/>
      <c r="S133" s="296"/>
      <c r="T133" s="296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7"/>
      <c r="F134" s="287"/>
      <c r="G134" s="287"/>
      <c r="H134" s="287"/>
      <c r="I134" s="287"/>
      <c r="J134" s="287"/>
      <c r="K134" s="287"/>
      <c r="L134" s="287"/>
      <c r="M134" s="287"/>
      <c r="N134" s="287"/>
      <c r="O134" s="287"/>
      <c r="P134" s="290"/>
      <c r="Q134" s="287"/>
      <c r="R134" s="265"/>
      <c r="S134" s="296"/>
      <c r="T134" s="296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7"/>
      <c r="F135" s="287"/>
      <c r="G135" s="287"/>
      <c r="H135" s="287"/>
      <c r="I135" s="287"/>
      <c r="J135" s="287"/>
      <c r="K135" s="287"/>
      <c r="L135" s="287"/>
      <c r="M135" s="287"/>
      <c r="N135" s="287"/>
      <c r="O135" s="287"/>
      <c r="P135" s="290"/>
      <c r="Q135" s="287"/>
      <c r="R135" s="265"/>
      <c r="S135" s="296"/>
      <c r="T135" s="296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7"/>
      <c r="F136" s="287"/>
      <c r="G136" s="287"/>
      <c r="H136" s="287"/>
      <c r="I136" s="287"/>
      <c r="J136" s="287"/>
      <c r="K136" s="287"/>
      <c r="L136" s="287"/>
      <c r="M136" s="287"/>
      <c r="N136" s="287"/>
      <c r="O136" s="287"/>
      <c r="P136" s="290"/>
      <c r="Q136" s="287"/>
      <c r="R136" s="265"/>
      <c r="S136" s="296"/>
      <c r="T136" s="296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7"/>
      <c r="F137" s="287"/>
      <c r="G137" s="287"/>
      <c r="H137" s="287"/>
      <c r="I137" s="287"/>
      <c r="J137" s="287"/>
      <c r="K137" s="287"/>
      <c r="L137" s="287"/>
      <c r="M137" s="287"/>
      <c r="N137" s="287"/>
      <c r="O137" s="287"/>
      <c r="P137" s="290"/>
      <c r="Q137" s="287"/>
      <c r="R137" s="265"/>
      <c r="S137" s="296"/>
      <c r="T137" s="296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7"/>
      <c r="F138" s="287"/>
      <c r="G138" s="287"/>
      <c r="H138" s="287"/>
      <c r="I138" s="287"/>
      <c r="J138" s="287"/>
      <c r="K138" s="287"/>
      <c r="L138" s="287"/>
      <c r="M138" s="287"/>
      <c r="N138" s="287"/>
      <c r="O138" s="287"/>
      <c r="P138" s="290"/>
      <c r="Q138" s="287"/>
      <c r="R138" s="265"/>
      <c r="S138" s="296"/>
      <c r="T138" s="296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7"/>
      <c r="F139" s="287"/>
      <c r="G139" s="287"/>
      <c r="H139" s="287"/>
      <c r="I139" s="287"/>
      <c r="J139" s="287"/>
      <c r="K139" s="287"/>
      <c r="L139" s="287"/>
      <c r="M139" s="287"/>
      <c r="N139" s="287"/>
      <c r="O139" s="287"/>
      <c r="P139" s="290"/>
      <c r="Q139" s="287"/>
      <c r="R139" s="265"/>
      <c r="S139" s="296"/>
      <c r="T139" s="296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7"/>
      <c r="F140" s="287"/>
      <c r="G140" s="287"/>
      <c r="H140" s="287"/>
      <c r="I140" s="287"/>
      <c r="J140" s="287"/>
      <c r="K140" s="287"/>
      <c r="L140" s="287"/>
      <c r="M140" s="287"/>
      <c r="N140" s="287"/>
      <c r="O140" s="287"/>
      <c r="P140" s="290"/>
      <c r="Q140" s="287"/>
      <c r="R140" s="265"/>
      <c r="S140" s="296"/>
      <c r="T140" s="296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7"/>
      <c r="F141" s="287"/>
      <c r="G141" s="287"/>
      <c r="H141" s="287"/>
      <c r="I141" s="287"/>
      <c r="J141" s="287"/>
      <c r="K141" s="287"/>
      <c r="L141" s="287"/>
      <c r="M141" s="287"/>
      <c r="N141" s="287"/>
      <c r="O141" s="287"/>
      <c r="P141" s="290"/>
      <c r="Q141" s="287"/>
      <c r="R141" s="265"/>
      <c r="S141" s="296"/>
      <c r="T141" s="296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7"/>
      <c r="F142" s="287"/>
      <c r="G142" s="287"/>
      <c r="H142" s="287"/>
      <c r="I142" s="287"/>
      <c r="J142" s="287"/>
      <c r="K142" s="287"/>
      <c r="L142" s="287"/>
      <c r="M142" s="287"/>
      <c r="N142" s="287"/>
      <c r="O142" s="287"/>
      <c r="P142" s="290"/>
      <c r="Q142" s="287"/>
      <c r="R142" s="265"/>
      <c r="S142" s="296"/>
      <c r="T142" s="296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7"/>
      <c r="F143" s="287"/>
      <c r="G143" s="287"/>
      <c r="H143" s="287"/>
      <c r="I143" s="287"/>
      <c r="J143" s="287"/>
      <c r="K143" s="287"/>
      <c r="L143" s="287"/>
      <c r="M143" s="287"/>
      <c r="N143" s="287"/>
      <c r="O143" s="287"/>
      <c r="P143" s="290"/>
      <c r="Q143" s="287"/>
      <c r="R143" s="265"/>
      <c r="S143" s="296"/>
      <c r="T143" s="296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7"/>
      <c r="F144" s="287"/>
      <c r="G144" s="287"/>
      <c r="H144" s="287"/>
      <c r="I144" s="287"/>
      <c r="J144" s="287"/>
      <c r="K144" s="287"/>
      <c r="L144" s="287"/>
      <c r="M144" s="287"/>
      <c r="N144" s="287"/>
      <c r="O144" s="287"/>
      <c r="P144" s="290"/>
      <c r="Q144" s="287"/>
      <c r="R144" s="265"/>
      <c r="S144" s="296"/>
      <c r="T144" s="296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7"/>
      <c r="F145" s="287"/>
      <c r="G145" s="287"/>
      <c r="H145" s="287"/>
      <c r="I145" s="287"/>
      <c r="J145" s="287"/>
      <c r="K145" s="287"/>
      <c r="L145" s="287"/>
      <c r="M145" s="287"/>
      <c r="N145" s="287"/>
      <c r="O145" s="287"/>
      <c r="P145" s="290"/>
      <c r="Q145" s="287"/>
      <c r="R145" s="265"/>
      <c r="S145" s="296"/>
      <c r="T145" s="296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7"/>
      <c r="F146" s="287"/>
      <c r="G146" s="287"/>
      <c r="H146" s="287"/>
      <c r="I146" s="287"/>
      <c r="J146" s="287"/>
      <c r="K146" s="287"/>
      <c r="L146" s="287"/>
      <c r="M146" s="287"/>
      <c r="N146" s="287"/>
      <c r="O146" s="287"/>
      <c r="P146" s="290"/>
      <c r="Q146" s="287"/>
      <c r="R146" s="265"/>
      <c r="S146" s="296"/>
      <c r="T146" s="296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7"/>
      <c r="F147" s="287"/>
      <c r="G147" s="287"/>
      <c r="H147" s="287"/>
      <c r="I147" s="287"/>
      <c r="J147" s="287"/>
      <c r="K147" s="287"/>
      <c r="L147" s="287"/>
      <c r="M147" s="287"/>
      <c r="N147" s="287"/>
      <c r="O147" s="287"/>
      <c r="P147" s="290"/>
      <c r="Q147" s="287"/>
      <c r="R147" s="265"/>
      <c r="S147" s="296"/>
      <c r="T147" s="296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7"/>
      <c r="F148" s="287"/>
      <c r="G148" s="287"/>
      <c r="H148" s="287"/>
      <c r="I148" s="287"/>
      <c r="J148" s="287"/>
      <c r="K148" s="287"/>
      <c r="L148" s="287"/>
      <c r="M148" s="287"/>
      <c r="N148" s="287"/>
      <c r="O148" s="287"/>
      <c r="P148" s="290"/>
      <c r="Q148" s="287"/>
      <c r="R148" s="265"/>
      <c r="S148" s="296"/>
      <c r="T148" s="296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7"/>
      <c r="F149" s="287"/>
      <c r="G149" s="287"/>
      <c r="H149" s="287"/>
      <c r="I149" s="287"/>
      <c r="J149" s="287"/>
      <c r="K149" s="287"/>
      <c r="L149" s="287"/>
      <c r="M149" s="287"/>
      <c r="N149" s="287"/>
      <c r="O149" s="287"/>
      <c r="P149" s="290"/>
      <c r="Q149" s="287"/>
      <c r="R149" s="265"/>
      <c r="S149" s="296"/>
      <c r="T149" s="296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7"/>
      <c r="F150" s="287"/>
      <c r="G150" s="287"/>
      <c r="H150" s="287"/>
      <c r="I150" s="287"/>
      <c r="J150" s="287"/>
      <c r="K150" s="287"/>
      <c r="L150" s="287"/>
      <c r="M150" s="287"/>
      <c r="N150" s="287"/>
      <c r="O150" s="287"/>
      <c r="P150" s="290"/>
      <c r="Q150" s="287"/>
      <c r="R150" s="265"/>
      <c r="S150" s="296"/>
      <c r="T150" s="296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7"/>
      <c r="F151" s="287"/>
      <c r="G151" s="287"/>
      <c r="H151" s="287"/>
      <c r="I151" s="287"/>
      <c r="J151" s="287"/>
      <c r="K151" s="287"/>
      <c r="L151" s="287"/>
      <c r="M151" s="287"/>
      <c r="N151" s="287"/>
      <c r="O151" s="287"/>
      <c r="P151" s="290"/>
      <c r="Q151" s="287"/>
      <c r="R151" s="265"/>
      <c r="S151" s="296"/>
      <c r="T151" s="296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7"/>
      <c r="F152" s="287"/>
      <c r="G152" s="287"/>
      <c r="H152" s="287"/>
      <c r="I152" s="287"/>
      <c r="J152" s="287"/>
      <c r="K152" s="287"/>
      <c r="L152" s="287"/>
      <c r="M152" s="287"/>
      <c r="N152" s="287"/>
      <c r="O152" s="287"/>
      <c r="P152" s="290"/>
      <c r="Q152" s="287"/>
      <c r="R152" s="265"/>
      <c r="S152" s="296"/>
      <c r="T152" s="296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7"/>
      <c r="F153" s="287"/>
      <c r="G153" s="287"/>
      <c r="H153" s="287"/>
      <c r="I153" s="287"/>
      <c r="J153" s="287"/>
      <c r="K153" s="287"/>
      <c r="L153" s="287"/>
      <c r="M153" s="287"/>
      <c r="N153" s="287"/>
      <c r="O153" s="287"/>
      <c r="P153" s="290"/>
      <c r="Q153" s="287"/>
      <c r="R153" s="265"/>
      <c r="S153" s="296"/>
      <c r="T153" s="296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7"/>
      <c r="F154" s="287"/>
      <c r="G154" s="287"/>
      <c r="H154" s="287"/>
      <c r="I154" s="287"/>
      <c r="J154" s="287"/>
      <c r="K154" s="287"/>
      <c r="L154" s="287"/>
      <c r="M154" s="287"/>
      <c r="N154" s="287"/>
      <c r="O154" s="287"/>
      <c r="P154" s="290"/>
      <c r="Q154" s="287"/>
      <c r="R154" s="265"/>
      <c r="S154" s="296"/>
      <c r="T154" s="296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7"/>
      <c r="F155" s="287"/>
      <c r="G155" s="287"/>
      <c r="H155" s="287"/>
      <c r="I155" s="287"/>
      <c r="J155" s="287"/>
      <c r="K155" s="287"/>
      <c r="L155" s="287"/>
      <c r="M155" s="287"/>
      <c r="N155" s="287"/>
      <c r="O155" s="287"/>
      <c r="P155" s="290"/>
      <c r="Q155" s="287"/>
      <c r="R155" s="265"/>
      <c r="S155" s="296"/>
      <c r="T155" s="296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7"/>
      <c r="F156" s="287"/>
      <c r="G156" s="287"/>
      <c r="H156" s="287"/>
      <c r="I156" s="287"/>
      <c r="J156" s="287"/>
      <c r="K156" s="287"/>
      <c r="L156" s="287"/>
      <c r="M156" s="287"/>
      <c r="N156" s="287"/>
      <c r="O156" s="287"/>
      <c r="P156" s="290"/>
      <c r="Q156" s="287"/>
      <c r="R156" s="265"/>
      <c r="S156" s="296"/>
      <c r="T156" s="296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7"/>
      <c r="F157" s="287"/>
      <c r="G157" s="287"/>
      <c r="H157" s="287"/>
      <c r="I157" s="287"/>
      <c r="J157" s="287"/>
      <c r="K157" s="287"/>
      <c r="L157" s="287"/>
      <c r="M157" s="287"/>
      <c r="N157" s="287"/>
      <c r="O157" s="287"/>
      <c r="P157" s="290"/>
      <c r="Q157" s="287"/>
      <c r="R157" s="265"/>
      <c r="S157" s="296"/>
      <c r="T157" s="296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7"/>
      <c r="F158" s="287"/>
      <c r="G158" s="287"/>
      <c r="H158" s="287"/>
      <c r="I158" s="287"/>
      <c r="J158" s="287"/>
      <c r="K158" s="287"/>
      <c r="L158" s="287"/>
      <c r="M158" s="287"/>
      <c r="N158" s="287"/>
      <c r="O158" s="287"/>
      <c r="P158" s="290"/>
      <c r="Q158" s="287"/>
      <c r="R158" s="265"/>
      <c r="S158" s="296"/>
      <c r="T158" s="296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7"/>
      <c r="F159" s="287"/>
      <c r="G159" s="287"/>
      <c r="H159" s="287"/>
      <c r="I159" s="287"/>
      <c r="J159" s="287"/>
      <c r="K159" s="287"/>
      <c r="L159" s="287"/>
      <c r="M159" s="287"/>
      <c r="N159" s="287"/>
      <c r="O159" s="287"/>
      <c r="P159" s="290"/>
      <c r="Q159" s="287"/>
      <c r="R159" s="265"/>
      <c r="S159" s="296"/>
      <c r="T159" s="296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7"/>
      <c r="F160" s="287"/>
      <c r="G160" s="287"/>
      <c r="H160" s="287"/>
      <c r="I160" s="287"/>
      <c r="J160" s="287"/>
      <c r="K160" s="287"/>
      <c r="L160" s="287"/>
      <c r="M160" s="287"/>
      <c r="N160" s="287"/>
      <c r="O160" s="287"/>
      <c r="P160" s="290"/>
      <c r="Q160" s="287"/>
      <c r="R160" s="265"/>
      <c r="S160" s="296"/>
      <c r="T160" s="296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7"/>
      <c r="F161" s="287"/>
      <c r="G161" s="287"/>
      <c r="H161" s="287"/>
      <c r="I161" s="287"/>
      <c r="J161" s="287"/>
      <c r="K161" s="287"/>
      <c r="L161" s="287"/>
      <c r="M161" s="287"/>
      <c r="N161" s="287"/>
      <c r="O161" s="287"/>
      <c r="P161" s="290"/>
      <c r="Q161" s="287"/>
      <c r="R161" s="265"/>
      <c r="S161" s="296"/>
      <c r="T161" s="296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7"/>
      <c r="F162" s="287"/>
      <c r="G162" s="287"/>
      <c r="H162" s="287"/>
      <c r="I162" s="287"/>
      <c r="J162" s="287"/>
      <c r="K162" s="287"/>
      <c r="L162" s="287"/>
      <c r="M162" s="287"/>
      <c r="N162" s="287"/>
      <c r="O162" s="287"/>
      <c r="P162" s="290"/>
      <c r="Q162" s="287"/>
      <c r="R162" s="265"/>
      <c r="S162" s="296"/>
      <c r="T162" s="296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7"/>
      <c r="F163" s="287"/>
      <c r="G163" s="287"/>
      <c r="H163" s="287"/>
      <c r="I163" s="287"/>
      <c r="J163" s="287"/>
      <c r="K163" s="287"/>
      <c r="L163" s="287"/>
      <c r="M163" s="287"/>
      <c r="N163" s="287"/>
      <c r="O163" s="287"/>
      <c r="P163" s="290"/>
      <c r="Q163" s="287"/>
      <c r="R163" s="265"/>
      <c r="S163" s="296"/>
      <c r="T163" s="296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7"/>
      <c r="F164" s="287"/>
      <c r="G164" s="287"/>
      <c r="H164" s="287"/>
      <c r="I164" s="287"/>
      <c r="J164" s="287"/>
      <c r="K164" s="287"/>
      <c r="L164" s="287"/>
      <c r="M164" s="287"/>
      <c r="N164" s="287"/>
      <c r="O164" s="287"/>
      <c r="P164" s="290"/>
      <c r="Q164" s="287"/>
      <c r="R164" s="265"/>
      <c r="S164" s="296"/>
      <c r="T164" s="296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7"/>
      <c r="F165" s="287"/>
      <c r="G165" s="287"/>
      <c r="H165" s="287"/>
      <c r="I165" s="287"/>
      <c r="J165" s="287"/>
      <c r="K165" s="287"/>
      <c r="L165" s="287"/>
      <c r="M165" s="287"/>
      <c r="N165" s="287"/>
      <c r="O165" s="287"/>
      <c r="P165" s="290"/>
      <c r="Q165" s="287"/>
      <c r="R165" s="265"/>
      <c r="S165" s="296"/>
      <c r="T165" s="296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7"/>
      <c r="F166" s="287"/>
      <c r="G166" s="287"/>
      <c r="H166" s="287"/>
      <c r="I166" s="287"/>
      <c r="J166" s="287"/>
      <c r="K166" s="287"/>
      <c r="L166" s="287"/>
      <c r="M166" s="287"/>
      <c r="N166" s="287"/>
      <c r="O166" s="287"/>
      <c r="P166" s="290"/>
      <c r="Q166" s="287"/>
      <c r="R166" s="265"/>
      <c r="S166" s="296"/>
      <c r="T166" s="296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7"/>
      <c r="F167" s="287"/>
      <c r="G167" s="287"/>
      <c r="H167" s="287"/>
      <c r="I167" s="287"/>
      <c r="J167" s="287"/>
      <c r="K167" s="287"/>
      <c r="L167" s="287"/>
      <c r="M167" s="287"/>
      <c r="N167" s="287"/>
      <c r="O167" s="287"/>
      <c r="P167" s="290"/>
      <c r="Q167" s="287"/>
      <c r="R167" s="265"/>
      <c r="S167" s="296"/>
      <c r="T167" s="296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7"/>
      <c r="F168" s="287"/>
      <c r="G168" s="287"/>
      <c r="H168" s="287"/>
      <c r="I168" s="287"/>
      <c r="J168" s="287"/>
      <c r="K168" s="287"/>
      <c r="L168" s="287"/>
      <c r="M168" s="287"/>
      <c r="N168" s="287"/>
      <c r="O168" s="287"/>
      <c r="P168" s="290"/>
      <c r="Q168" s="287"/>
      <c r="R168" s="265"/>
      <c r="S168" s="296"/>
      <c r="T168" s="296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7"/>
      <c r="F169" s="287"/>
      <c r="G169" s="287"/>
      <c r="H169" s="287"/>
      <c r="I169" s="287"/>
      <c r="J169" s="287"/>
      <c r="K169" s="287"/>
      <c r="L169" s="287"/>
      <c r="M169" s="287"/>
      <c r="N169" s="287"/>
      <c r="O169" s="287"/>
      <c r="P169" s="290"/>
      <c r="Q169" s="287"/>
      <c r="R169" s="265"/>
      <c r="S169" s="296"/>
      <c r="T169" s="296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7"/>
      <c r="F170" s="287"/>
      <c r="G170" s="287"/>
      <c r="H170" s="287"/>
      <c r="I170" s="287"/>
      <c r="J170" s="287"/>
      <c r="K170" s="287"/>
      <c r="L170" s="287"/>
      <c r="M170" s="287"/>
      <c r="N170" s="287"/>
      <c r="O170" s="287"/>
      <c r="P170" s="290"/>
      <c r="Q170" s="287"/>
      <c r="R170" s="265"/>
      <c r="S170" s="296"/>
      <c r="T170" s="296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7"/>
      <c r="F171" s="287"/>
      <c r="G171" s="287"/>
      <c r="H171" s="287"/>
      <c r="I171" s="287"/>
      <c r="J171" s="287"/>
      <c r="K171" s="287"/>
      <c r="L171" s="287"/>
      <c r="M171" s="287"/>
      <c r="N171" s="287"/>
      <c r="O171" s="287"/>
      <c r="P171" s="290"/>
      <c r="Q171" s="287"/>
      <c r="R171" s="265"/>
      <c r="S171" s="296"/>
      <c r="T171" s="296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7"/>
      <c r="F172" s="287"/>
      <c r="G172" s="287"/>
      <c r="H172" s="287"/>
      <c r="I172" s="287"/>
      <c r="J172" s="287"/>
      <c r="K172" s="287"/>
      <c r="L172" s="287"/>
      <c r="M172" s="287"/>
      <c r="N172" s="287"/>
      <c r="O172" s="287"/>
      <c r="P172" s="290"/>
      <c r="Q172" s="287"/>
      <c r="R172" s="265"/>
      <c r="S172" s="296"/>
      <c r="T172" s="296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7"/>
      <c r="F173" s="287"/>
      <c r="G173" s="287"/>
      <c r="H173" s="287"/>
      <c r="I173" s="287"/>
      <c r="J173" s="287"/>
      <c r="K173" s="287"/>
      <c r="L173" s="287"/>
      <c r="M173" s="287"/>
      <c r="N173" s="287"/>
      <c r="O173" s="287"/>
      <c r="P173" s="290"/>
      <c r="Q173" s="287"/>
      <c r="R173" s="265"/>
      <c r="S173" s="296"/>
      <c r="T173" s="296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7"/>
      <c r="F174" s="287"/>
      <c r="G174" s="287"/>
      <c r="H174" s="287"/>
      <c r="I174" s="287"/>
      <c r="J174" s="287"/>
      <c r="K174" s="287"/>
      <c r="L174" s="287"/>
      <c r="M174" s="287"/>
      <c r="N174" s="287"/>
      <c r="O174" s="287"/>
      <c r="P174" s="290"/>
      <c r="Q174" s="287"/>
      <c r="R174" s="265"/>
      <c r="S174" s="296"/>
      <c r="T174" s="296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7"/>
      <c r="F175" s="287"/>
      <c r="G175" s="287"/>
      <c r="H175" s="287"/>
      <c r="I175" s="287"/>
      <c r="J175" s="287"/>
      <c r="K175" s="287"/>
      <c r="L175" s="287"/>
      <c r="M175" s="287"/>
      <c r="N175" s="287"/>
      <c r="O175" s="287"/>
      <c r="P175" s="290"/>
      <c r="Q175" s="287"/>
      <c r="R175" s="265"/>
      <c r="S175" s="296"/>
      <c r="T175" s="296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7"/>
      <c r="F176" s="287"/>
      <c r="G176" s="287"/>
      <c r="H176" s="287"/>
      <c r="I176" s="287"/>
      <c r="J176" s="287"/>
      <c r="K176" s="287"/>
      <c r="L176" s="287"/>
      <c r="M176" s="287"/>
      <c r="N176" s="287"/>
      <c r="O176" s="287"/>
      <c r="P176" s="290"/>
      <c r="Q176" s="287"/>
      <c r="R176" s="265"/>
      <c r="S176" s="296"/>
      <c r="T176" s="296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7"/>
      <c r="F177" s="287"/>
      <c r="G177" s="287"/>
      <c r="H177" s="287"/>
      <c r="I177" s="287"/>
      <c r="J177" s="287"/>
      <c r="K177" s="287"/>
      <c r="L177" s="287"/>
      <c r="M177" s="287"/>
      <c r="N177" s="287"/>
      <c r="O177" s="287"/>
      <c r="P177" s="290"/>
      <c r="Q177" s="287"/>
      <c r="R177" s="265"/>
      <c r="S177" s="296"/>
      <c r="T177" s="296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7"/>
      <c r="F178" s="287"/>
      <c r="G178" s="287"/>
      <c r="H178" s="287"/>
      <c r="I178" s="287"/>
      <c r="J178" s="287"/>
      <c r="K178" s="287"/>
      <c r="L178" s="287"/>
      <c r="M178" s="287"/>
      <c r="N178" s="287"/>
      <c r="O178" s="287"/>
      <c r="P178" s="290"/>
      <c r="Q178" s="287"/>
      <c r="R178" s="265"/>
      <c r="S178" s="296"/>
      <c r="T178" s="296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7"/>
      <c r="F179" s="287"/>
      <c r="G179" s="287"/>
      <c r="H179" s="287"/>
      <c r="I179" s="287"/>
      <c r="J179" s="287"/>
      <c r="K179" s="287"/>
      <c r="L179" s="287"/>
      <c r="M179" s="287"/>
      <c r="N179" s="287"/>
      <c r="O179" s="287"/>
      <c r="P179" s="290"/>
      <c r="Q179" s="287"/>
      <c r="R179" s="265"/>
      <c r="S179" s="296"/>
      <c r="T179" s="296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7"/>
      <c r="F180" s="287"/>
      <c r="G180" s="287"/>
      <c r="H180" s="287"/>
      <c r="I180" s="287"/>
      <c r="J180" s="287"/>
      <c r="K180" s="287"/>
      <c r="L180" s="287"/>
      <c r="M180" s="287"/>
      <c r="N180" s="287"/>
      <c r="O180" s="287"/>
      <c r="P180" s="290"/>
      <c r="Q180" s="287"/>
      <c r="R180" s="265"/>
      <c r="S180" s="296"/>
      <c r="T180" s="296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7"/>
      <c r="F181" s="287"/>
      <c r="G181" s="287"/>
      <c r="H181" s="287"/>
      <c r="I181" s="287"/>
      <c r="J181" s="287"/>
      <c r="K181" s="287"/>
      <c r="L181" s="287"/>
      <c r="M181" s="287"/>
      <c r="N181" s="287"/>
      <c r="O181" s="287"/>
      <c r="P181" s="290"/>
      <c r="Q181" s="287"/>
      <c r="R181" s="265"/>
      <c r="S181" s="296"/>
      <c r="T181" s="296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7"/>
      <c r="F182" s="287"/>
      <c r="G182" s="287"/>
      <c r="H182" s="287"/>
      <c r="I182" s="287"/>
      <c r="J182" s="287"/>
      <c r="K182" s="287"/>
      <c r="L182" s="287"/>
      <c r="M182" s="287"/>
      <c r="N182" s="287"/>
      <c r="O182" s="287"/>
      <c r="P182" s="290"/>
      <c r="Q182" s="287"/>
      <c r="R182" s="265"/>
      <c r="S182" s="296"/>
      <c r="T182" s="296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7"/>
      <c r="F183" s="287"/>
      <c r="G183" s="287"/>
      <c r="H183" s="287"/>
      <c r="I183" s="287"/>
      <c r="J183" s="287"/>
      <c r="K183" s="287"/>
      <c r="L183" s="287"/>
      <c r="M183" s="287"/>
      <c r="N183" s="287"/>
      <c r="O183" s="287"/>
      <c r="P183" s="290"/>
      <c r="Q183" s="287"/>
      <c r="R183" s="265"/>
      <c r="S183" s="296"/>
      <c r="T183" s="296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7"/>
      <c r="F184" s="287"/>
      <c r="G184" s="287"/>
      <c r="H184" s="287"/>
      <c r="I184" s="287"/>
      <c r="J184" s="287"/>
      <c r="K184" s="287"/>
      <c r="L184" s="287"/>
      <c r="M184" s="287"/>
      <c r="N184" s="287"/>
      <c r="O184" s="287"/>
      <c r="P184" s="290"/>
      <c r="Q184" s="287"/>
      <c r="R184" s="265"/>
      <c r="S184" s="296"/>
      <c r="T184" s="296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7"/>
      <c r="F185" s="287"/>
      <c r="G185" s="287"/>
      <c r="H185" s="287"/>
      <c r="I185" s="287"/>
      <c r="J185" s="287"/>
      <c r="K185" s="287"/>
      <c r="L185" s="287"/>
      <c r="M185" s="287"/>
      <c r="N185" s="287"/>
      <c r="O185" s="287"/>
      <c r="P185" s="290"/>
      <c r="Q185" s="287"/>
      <c r="R185" s="265"/>
      <c r="S185" s="296"/>
      <c r="T185" s="296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7"/>
      <c r="F186" s="287"/>
      <c r="G186" s="287"/>
      <c r="H186" s="287"/>
      <c r="I186" s="287"/>
      <c r="J186" s="287"/>
      <c r="K186" s="287"/>
      <c r="L186" s="287"/>
      <c r="M186" s="287"/>
      <c r="N186" s="287"/>
      <c r="O186" s="287"/>
      <c r="P186" s="290"/>
      <c r="Q186" s="287"/>
      <c r="R186" s="265"/>
      <c r="S186" s="296"/>
      <c r="T186" s="296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7"/>
      <c r="F187" s="287"/>
      <c r="G187" s="287"/>
      <c r="H187" s="287"/>
      <c r="I187" s="287"/>
      <c r="J187" s="287"/>
      <c r="K187" s="287"/>
      <c r="L187" s="287"/>
      <c r="M187" s="287"/>
      <c r="N187" s="287"/>
      <c r="O187" s="287"/>
      <c r="P187" s="290"/>
      <c r="Q187" s="287"/>
      <c r="R187" s="265"/>
      <c r="S187" s="296"/>
      <c r="T187" s="296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7"/>
      <c r="F188" s="287"/>
      <c r="G188" s="287"/>
      <c r="H188" s="287"/>
      <c r="I188" s="287"/>
      <c r="J188" s="287"/>
      <c r="K188" s="287"/>
      <c r="L188" s="287"/>
      <c r="M188" s="287"/>
      <c r="N188" s="287"/>
      <c r="O188" s="287"/>
      <c r="P188" s="290"/>
      <c r="Q188" s="287"/>
      <c r="R188" s="265"/>
      <c r="S188" s="296"/>
      <c r="T188" s="296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7"/>
      <c r="F189" s="287"/>
      <c r="G189" s="287"/>
      <c r="H189" s="287"/>
      <c r="I189" s="287"/>
      <c r="J189" s="287"/>
      <c r="K189" s="287"/>
      <c r="L189" s="287"/>
      <c r="M189" s="287"/>
      <c r="N189" s="287"/>
      <c r="O189" s="287"/>
      <c r="P189" s="290"/>
      <c r="Q189" s="287"/>
      <c r="R189" s="265"/>
      <c r="S189" s="296"/>
      <c r="T189" s="296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7"/>
      <c r="F190" s="287"/>
      <c r="G190" s="287"/>
      <c r="H190" s="287"/>
      <c r="I190" s="287"/>
      <c r="J190" s="287"/>
      <c r="K190" s="287"/>
      <c r="L190" s="287"/>
      <c r="M190" s="287"/>
      <c r="N190" s="287"/>
      <c r="O190" s="287"/>
      <c r="P190" s="290"/>
      <c r="Q190" s="287"/>
      <c r="R190" s="265"/>
      <c r="S190" s="296"/>
      <c r="T190" s="296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7"/>
      <c r="F191" s="287"/>
      <c r="G191" s="287"/>
      <c r="H191" s="287"/>
      <c r="I191" s="287"/>
      <c r="J191" s="287"/>
      <c r="K191" s="287"/>
      <c r="L191" s="287"/>
      <c r="M191" s="287"/>
      <c r="N191" s="287"/>
      <c r="O191" s="287"/>
      <c r="P191" s="290"/>
      <c r="Q191" s="287"/>
      <c r="R191" s="265"/>
      <c r="S191" s="296"/>
      <c r="T191" s="296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7"/>
      <c r="F192" s="287"/>
      <c r="G192" s="287"/>
      <c r="H192" s="287"/>
      <c r="I192" s="287"/>
      <c r="J192" s="287"/>
      <c r="K192" s="287"/>
      <c r="L192" s="287"/>
      <c r="M192" s="287"/>
      <c r="N192" s="287"/>
      <c r="O192" s="287"/>
      <c r="P192" s="290"/>
      <c r="Q192" s="287"/>
      <c r="R192" s="265"/>
      <c r="S192" s="296"/>
      <c r="T192" s="296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7"/>
      <c r="F193" s="287"/>
      <c r="G193" s="287"/>
      <c r="H193" s="287"/>
      <c r="I193" s="287"/>
      <c r="J193" s="287"/>
      <c r="K193" s="287"/>
      <c r="L193" s="287"/>
      <c r="M193" s="287"/>
      <c r="N193" s="287"/>
      <c r="O193" s="287"/>
      <c r="P193" s="290"/>
      <c r="Q193" s="287"/>
      <c r="R193" s="265"/>
      <c r="S193" s="296"/>
      <c r="T193" s="296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7"/>
      <c r="F194" s="287"/>
      <c r="G194" s="287"/>
      <c r="H194" s="287"/>
      <c r="I194" s="287"/>
      <c r="J194" s="287"/>
      <c r="K194" s="287"/>
      <c r="L194" s="287"/>
      <c r="M194" s="287"/>
      <c r="N194" s="287"/>
      <c r="O194" s="287"/>
      <c r="P194" s="290"/>
      <c r="Q194" s="287"/>
      <c r="R194" s="265"/>
      <c r="S194" s="296"/>
      <c r="T194" s="296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7"/>
      <c r="F195" s="287"/>
      <c r="G195" s="287"/>
      <c r="H195" s="287"/>
      <c r="I195" s="287"/>
      <c r="J195" s="287"/>
      <c r="K195" s="287"/>
      <c r="L195" s="287"/>
      <c r="M195" s="287"/>
      <c r="N195" s="287"/>
      <c r="O195" s="287"/>
      <c r="P195" s="290"/>
      <c r="Q195" s="287"/>
      <c r="R195" s="265"/>
      <c r="S195" s="296"/>
      <c r="T195" s="296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7"/>
      <c r="F196" s="287"/>
      <c r="G196" s="287"/>
      <c r="H196" s="287"/>
      <c r="I196" s="287"/>
      <c r="J196" s="287"/>
      <c r="K196" s="287"/>
      <c r="L196" s="287"/>
      <c r="M196" s="287"/>
      <c r="N196" s="287"/>
      <c r="O196" s="287"/>
      <c r="P196" s="290"/>
      <c r="Q196" s="287"/>
      <c r="R196" s="265"/>
      <c r="S196" s="296"/>
      <c r="T196" s="296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7"/>
      <c r="F197" s="287"/>
      <c r="G197" s="287"/>
      <c r="H197" s="287"/>
      <c r="I197" s="287"/>
      <c r="J197" s="287"/>
      <c r="K197" s="287"/>
      <c r="L197" s="287"/>
      <c r="M197" s="287"/>
      <c r="N197" s="287"/>
      <c r="O197" s="287"/>
      <c r="P197" s="290"/>
      <c r="Q197" s="287"/>
      <c r="R197" s="265"/>
      <c r="S197" s="296"/>
      <c r="T197" s="296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7"/>
      <c r="F198" s="287"/>
      <c r="G198" s="287"/>
      <c r="H198" s="287"/>
      <c r="I198" s="287"/>
      <c r="J198" s="287"/>
      <c r="K198" s="287"/>
      <c r="L198" s="287"/>
      <c r="M198" s="287"/>
      <c r="N198" s="287"/>
      <c r="O198" s="287"/>
      <c r="P198" s="290"/>
      <c r="Q198" s="287"/>
      <c r="R198" s="265"/>
      <c r="S198" s="296"/>
      <c r="T198" s="296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7"/>
      <c r="F199" s="287"/>
      <c r="G199" s="287"/>
      <c r="H199" s="287"/>
      <c r="I199" s="287"/>
      <c r="J199" s="287"/>
      <c r="K199" s="287"/>
      <c r="L199" s="287"/>
      <c r="M199" s="287"/>
      <c r="N199" s="287"/>
      <c r="O199" s="287"/>
      <c r="P199" s="290"/>
      <c r="Q199" s="287"/>
      <c r="R199" s="265"/>
      <c r="S199" s="296"/>
      <c r="T199" s="296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7"/>
      <c r="F200" s="287"/>
      <c r="G200" s="287"/>
      <c r="H200" s="287"/>
      <c r="I200" s="287"/>
      <c r="J200" s="287"/>
      <c r="K200" s="287"/>
      <c r="L200" s="287"/>
      <c r="M200" s="287"/>
      <c r="N200" s="287"/>
      <c r="O200" s="287"/>
      <c r="P200" s="290"/>
      <c r="Q200" s="287"/>
      <c r="R200" s="265"/>
      <c r="S200" s="296"/>
      <c r="T200" s="296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7"/>
      <c r="F201" s="287"/>
      <c r="G201" s="287"/>
      <c r="H201" s="287"/>
      <c r="I201" s="287"/>
      <c r="J201" s="287"/>
      <c r="K201" s="287"/>
      <c r="L201" s="287"/>
      <c r="M201" s="287"/>
      <c r="N201" s="287"/>
      <c r="O201" s="287"/>
      <c r="P201" s="290"/>
      <c r="Q201" s="287"/>
      <c r="R201" s="265"/>
      <c r="S201" s="296"/>
      <c r="T201" s="296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7"/>
      <c r="F202" s="287"/>
      <c r="G202" s="287"/>
      <c r="H202" s="287"/>
      <c r="I202" s="287"/>
      <c r="J202" s="287"/>
      <c r="K202" s="287"/>
      <c r="L202" s="287"/>
      <c r="M202" s="287"/>
      <c r="N202" s="287"/>
      <c r="O202" s="287"/>
      <c r="P202" s="290"/>
      <c r="Q202" s="287"/>
      <c r="R202" s="265"/>
      <c r="S202" s="296"/>
      <c r="T202" s="296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7"/>
      <c r="F203" s="287"/>
      <c r="G203" s="287"/>
      <c r="H203" s="287"/>
      <c r="I203" s="287"/>
      <c r="J203" s="287"/>
      <c r="K203" s="287"/>
      <c r="L203" s="287"/>
      <c r="M203" s="287"/>
      <c r="N203" s="287"/>
      <c r="O203" s="287"/>
      <c r="P203" s="290"/>
      <c r="Q203" s="287"/>
      <c r="R203" s="265"/>
      <c r="S203" s="296"/>
      <c r="T203" s="296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7"/>
      <c r="F204" s="287"/>
      <c r="G204" s="287"/>
      <c r="H204" s="287"/>
      <c r="I204" s="287"/>
      <c r="J204" s="287"/>
      <c r="K204" s="287"/>
      <c r="L204" s="287"/>
      <c r="M204" s="287"/>
      <c r="N204" s="287"/>
      <c r="O204" s="287"/>
      <c r="P204" s="290"/>
      <c r="Q204" s="287"/>
      <c r="R204" s="265"/>
      <c r="S204" s="296"/>
      <c r="T204" s="296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7"/>
      <c r="F205" s="287"/>
      <c r="G205" s="287"/>
      <c r="H205" s="287"/>
      <c r="I205" s="287"/>
      <c r="J205" s="287"/>
      <c r="K205" s="287"/>
      <c r="L205" s="287"/>
      <c r="M205" s="287"/>
      <c r="N205" s="287"/>
      <c r="O205" s="287"/>
      <c r="P205" s="290"/>
      <c r="Q205" s="287"/>
      <c r="R205" s="265"/>
      <c r="S205" s="296"/>
      <c r="T205" s="296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7"/>
      <c r="F206" s="287"/>
      <c r="G206" s="287"/>
      <c r="H206" s="287"/>
      <c r="I206" s="287"/>
      <c r="J206" s="287"/>
      <c r="K206" s="287"/>
      <c r="L206" s="287"/>
      <c r="M206" s="287"/>
      <c r="N206" s="287"/>
      <c r="O206" s="287"/>
      <c r="P206" s="290"/>
      <c r="Q206" s="287"/>
      <c r="R206" s="265"/>
      <c r="S206" s="296"/>
      <c r="T206" s="296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7"/>
      <c r="F207" s="287"/>
      <c r="G207" s="287"/>
      <c r="H207" s="287"/>
      <c r="I207" s="287"/>
      <c r="J207" s="287"/>
      <c r="K207" s="287"/>
      <c r="L207" s="287"/>
      <c r="M207" s="287"/>
      <c r="N207" s="287"/>
      <c r="O207" s="287"/>
      <c r="P207" s="290"/>
      <c r="Q207" s="287"/>
      <c r="R207" s="265"/>
      <c r="S207" s="296"/>
      <c r="T207" s="296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7"/>
      <c r="F208" s="287"/>
      <c r="G208" s="287"/>
      <c r="H208" s="287"/>
      <c r="I208" s="287"/>
      <c r="J208" s="287"/>
      <c r="K208" s="287"/>
      <c r="L208" s="287"/>
      <c r="M208" s="287"/>
      <c r="N208" s="287"/>
      <c r="O208" s="287"/>
      <c r="P208" s="290"/>
      <c r="Q208" s="287"/>
      <c r="R208" s="265"/>
      <c r="S208" s="296"/>
      <c r="T208" s="296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7"/>
      <c r="F209" s="287"/>
      <c r="G209" s="287"/>
      <c r="H209" s="287"/>
      <c r="I209" s="287"/>
      <c r="J209" s="287"/>
      <c r="K209" s="287"/>
      <c r="L209" s="287"/>
      <c r="M209" s="287"/>
      <c r="N209" s="287"/>
      <c r="O209" s="287"/>
      <c r="P209" s="290"/>
      <c r="Q209" s="287"/>
      <c r="R209" s="265"/>
      <c r="S209" s="296"/>
      <c r="T209" s="296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7"/>
      <c r="F210" s="287"/>
      <c r="G210" s="287"/>
      <c r="H210" s="287"/>
      <c r="I210" s="287"/>
      <c r="J210" s="287"/>
      <c r="K210" s="287"/>
      <c r="L210" s="287"/>
      <c r="M210" s="287"/>
      <c r="N210" s="287"/>
      <c r="O210" s="287"/>
      <c r="P210" s="290"/>
      <c r="Q210" s="287"/>
      <c r="R210" s="265"/>
      <c r="S210" s="296"/>
      <c r="T210" s="296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7"/>
      <c r="F211" s="287"/>
      <c r="G211" s="287"/>
      <c r="H211" s="287"/>
      <c r="I211" s="287"/>
      <c r="J211" s="287"/>
      <c r="K211" s="287"/>
      <c r="L211" s="287"/>
      <c r="M211" s="287"/>
      <c r="N211" s="287"/>
      <c r="O211" s="287"/>
      <c r="P211" s="290"/>
      <c r="Q211" s="287"/>
      <c r="R211" s="265"/>
      <c r="S211" s="296"/>
      <c r="T211" s="296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7"/>
      <c r="F212" s="287"/>
      <c r="G212" s="287"/>
      <c r="H212" s="287"/>
      <c r="I212" s="287"/>
      <c r="J212" s="287"/>
      <c r="K212" s="287"/>
      <c r="L212" s="287"/>
      <c r="M212" s="287"/>
      <c r="N212" s="287"/>
      <c r="O212" s="287"/>
      <c r="P212" s="290"/>
      <c r="Q212" s="287"/>
      <c r="R212" s="265"/>
      <c r="S212" s="296"/>
      <c r="T212" s="296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7"/>
      <c r="F213" s="287"/>
      <c r="G213" s="287"/>
      <c r="H213" s="287"/>
      <c r="I213" s="287"/>
      <c r="J213" s="287"/>
      <c r="K213" s="287"/>
      <c r="L213" s="287"/>
      <c r="M213" s="287"/>
      <c r="N213" s="287"/>
      <c r="O213" s="287"/>
      <c r="P213" s="290"/>
      <c r="Q213" s="287"/>
      <c r="R213" s="265"/>
      <c r="S213" s="296"/>
      <c r="T213" s="296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7"/>
      <c r="F214" s="287"/>
      <c r="G214" s="287"/>
      <c r="H214" s="287"/>
      <c r="I214" s="287"/>
      <c r="J214" s="287"/>
      <c r="K214" s="287"/>
      <c r="L214" s="287"/>
      <c r="M214" s="287"/>
      <c r="N214" s="287"/>
      <c r="O214" s="287"/>
      <c r="P214" s="290"/>
      <c r="Q214" s="287"/>
      <c r="R214" s="265"/>
      <c r="S214" s="296"/>
      <c r="T214" s="296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7"/>
      <c r="F215" s="287"/>
      <c r="G215" s="287"/>
      <c r="H215" s="287"/>
      <c r="I215" s="287"/>
      <c r="J215" s="287"/>
      <c r="K215" s="287"/>
      <c r="L215" s="287"/>
      <c r="M215" s="287"/>
      <c r="N215" s="287"/>
      <c r="O215" s="287"/>
      <c r="P215" s="290"/>
      <c r="Q215" s="287"/>
      <c r="R215" s="265"/>
      <c r="S215" s="296"/>
      <c r="T215" s="296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7"/>
      <c r="F216" s="287"/>
      <c r="G216" s="287"/>
      <c r="H216" s="287"/>
      <c r="I216" s="287"/>
      <c r="J216" s="287"/>
      <c r="K216" s="287"/>
      <c r="L216" s="287"/>
      <c r="M216" s="287"/>
      <c r="N216" s="287"/>
      <c r="O216" s="287"/>
      <c r="P216" s="290"/>
      <c r="Q216" s="287"/>
      <c r="R216" s="265"/>
      <c r="S216" s="296"/>
      <c r="T216" s="296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7"/>
      <c r="F217" s="287"/>
      <c r="G217" s="287"/>
      <c r="H217" s="287"/>
      <c r="I217" s="287"/>
      <c r="J217" s="287"/>
      <c r="K217" s="287"/>
      <c r="L217" s="287"/>
      <c r="M217" s="287"/>
      <c r="N217" s="287"/>
      <c r="O217" s="287"/>
      <c r="P217" s="290"/>
      <c r="Q217" s="287"/>
      <c r="R217" s="265"/>
      <c r="S217" s="296"/>
      <c r="T217" s="296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7"/>
      <c r="F218" s="287"/>
      <c r="G218" s="287"/>
      <c r="H218" s="287"/>
      <c r="I218" s="287"/>
      <c r="J218" s="287"/>
      <c r="K218" s="287"/>
      <c r="L218" s="287"/>
      <c r="M218" s="287"/>
      <c r="N218" s="287"/>
      <c r="O218" s="287"/>
      <c r="P218" s="290"/>
      <c r="Q218" s="287"/>
      <c r="R218" s="265"/>
      <c r="S218" s="296"/>
      <c r="T218" s="296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7"/>
      <c r="F219" s="287"/>
      <c r="G219" s="287"/>
      <c r="H219" s="287"/>
      <c r="I219" s="287"/>
      <c r="J219" s="287"/>
      <c r="K219" s="287"/>
      <c r="L219" s="287"/>
      <c r="M219" s="287"/>
      <c r="N219" s="287"/>
      <c r="O219" s="287"/>
      <c r="P219" s="290"/>
      <c r="Q219" s="287"/>
      <c r="R219" s="265"/>
      <c r="S219" s="296"/>
      <c r="T219" s="296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7"/>
      <c r="F220" s="287"/>
      <c r="G220" s="287"/>
      <c r="H220" s="287"/>
      <c r="I220" s="287"/>
      <c r="J220" s="287"/>
      <c r="K220" s="287"/>
      <c r="L220" s="287"/>
      <c r="M220" s="287"/>
      <c r="N220" s="287"/>
      <c r="O220" s="287"/>
      <c r="P220" s="290"/>
      <c r="Q220" s="287"/>
      <c r="R220" s="265"/>
      <c r="S220" s="296"/>
      <c r="T220" s="296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7"/>
      <c r="F221" s="287"/>
      <c r="G221" s="287"/>
      <c r="H221" s="287"/>
      <c r="I221" s="287"/>
      <c r="J221" s="287"/>
      <c r="K221" s="287"/>
      <c r="L221" s="287"/>
      <c r="M221" s="287"/>
      <c r="N221" s="287"/>
      <c r="O221" s="287"/>
      <c r="P221" s="290"/>
      <c r="Q221" s="287"/>
      <c r="R221" s="265"/>
      <c r="S221" s="296"/>
      <c r="T221" s="296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7"/>
      <c r="F222" s="287"/>
      <c r="G222" s="287"/>
      <c r="H222" s="287"/>
      <c r="I222" s="287"/>
      <c r="J222" s="287"/>
      <c r="K222" s="287"/>
      <c r="L222" s="287"/>
      <c r="M222" s="287"/>
      <c r="N222" s="287"/>
      <c r="O222" s="287"/>
      <c r="P222" s="290"/>
      <c r="Q222" s="287"/>
      <c r="R222" s="265"/>
      <c r="S222" s="296"/>
      <c r="T222" s="296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7"/>
      <c r="F223" s="287"/>
      <c r="G223" s="287"/>
      <c r="H223" s="287"/>
      <c r="I223" s="287"/>
      <c r="J223" s="287"/>
      <c r="K223" s="287"/>
      <c r="L223" s="287"/>
      <c r="M223" s="287"/>
      <c r="N223" s="287"/>
      <c r="O223" s="287"/>
      <c r="P223" s="290"/>
      <c r="Q223" s="287"/>
      <c r="R223" s="265"/>
      <c r="S223" s="296"/>
      <c r="T223" s="296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7"/>
      <c r="F224" s="287"/>
      <c r="G224" s="287"/>
      <c r="H224" s="287"/>
      <c r="I224" s="287"/>
      <c r="J224" s="287"/>
      <c r="K224" s="287"/>
      <c r="L224" s="287"/>
      <c r="M224" s="287"/>
      <c r="N224" s="287"/>
      <c r="O224" s="287"/>
      <c r="P224" s="290"/>
      <c r="Q224" s="287"/>
      <c r="R224" s="265"/>
      <c r="S224" s="296"/>
      <c r="T224" s="296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7"/>
      <c r="F225" s="287"/>
      <c r="G225" s="287"/>
      <c r="H225" s="287"/>
      <c r="I225" s="287"/>
      <c r="J225" s="287"/>
      <c r="K225" s="287"/>
      <c r="L225" s="287"/>
      <c r="M225" s="287"/>
      <c r="N225" s="287"/>
      <c r="O225" s="287"/>
      <c r="P225" s="290"/>
      <c r="Q225" s="287"/>
      <c r="R225" s="265"/>
      <c r="S225" s="296"/>
      <c r="T225" s="296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7"/>
      <c r="F226" s="287"/>
      <c r="G226" s="287"/>
      <c r="H226" s="287"/>
      <c r="I226" s="287"/>
      <c r="J226" s="287"/>
      <c r="K226" s="287"/>
      <c r="L226" s="287"/>
      <c r="M226" s="287"/>
      <c r="N226" s="287"/>
      <c r="O226" s="287"/>
      <c r="P226" s="290"/>
      <c r="Q226" s="287"/>
      <c r="R226" s="265"/>
      <c r="S226" s="296"/>
      <c r="T226" s="296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7"/>
      <c r="F227" s="287"/>
      <c r="G227" s="287"/>
      <c r="H227" s="287"/>
      <c r="I227" s="287"/>
      <c r="J227" s="287"/>
      <c r="K227" s="287"/>
      <c r="L227" s="287"/>
      <c r="M227" s="287"/>
      <c r="N227" s="287"/>
      <c r="O227" s="287"/>
      <c r="P227" s="290"/>
      <c r="Q227" s="287"/>
      <c r="R227" s="265"/>
      <c r="S227" s="296"/>
      <c r="T227" s="296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7"/>
      <c r="F228" s="287"/>
      <c r="G228" s="287"/>
      <c r="H228" s="287"/>
      <c r="I228" s="287"/>
      <c r="J228" s="287"/>
      <c r="K228" s="287"/>
      <c r="L228" s="287"/>
      <c r="M228" s="287"/>
      <c r="N228" s="287"/>
      <c r="O228" s="287"/>
      <c r="P228" s="290"/>
      <c r="Q228" s="287"/>
      <c r="R228" s="265"/>
      <c r="S228" s="296"/>
      <c r="T228" s="296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7"/>
      <c r="F229" s="287"/>
      <c r="G229" s="287"/>
      <c r="H229" s="287"/>
      <c r="I229" s="287"/>
      <c r="J229" s="287"/>
      <c r="K229" s="287"/>
      <c r="L229" s="287"/>
      <c r="M229" s="287"/>
      <c r="N229" s="287"/>
      <c r="O229" s="287"/>
      <c r="P229" s="290"/>
      <c r="Q229" s="287"/>
      <c r="R229" s="265"/>
      <c r="S229" s="296"/>
      <c r="T229" s="296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7"/>
      <c r="F230" s="287"/>
      <c r="G230" s="287"/>
      <c r="H230" s="287"/>
      <c r="I230" s="287"/>
      <c r="J230" s="287"/>
      <c r="K230" s="287"/>
      <c r="L230" s="287"/>
      <c r="M230" s="287"/>
      <c r="N230" s="287"/>
      <c r="O230" s="287"/>
      <c r="P230" s="290"/>
      <c r="Q230" s="287"/>
      <c r="R230" s="265"/>
      <c r="S230" s="296"/>
      <c r="T230" s="296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7"/>
      <c r="F231" s="287"/>
      <c r="G231" s="287"/>
      <c r="H231" s="287"/>
      <c r="I231" s="287"/>
      <c r="J231" s="287"/>
      <c r="K231" s="287"/>
      <c r="L231" s="287"/>
      <c r="M231" s="287"/>
      <c r="N231" s="287"/>
      <c r="O231" s="287"/>
      <c r="P231" s="290"/>
      <c r="Q231" s="287"/>
      <c r="R231" s="265"/>
      <c r="S231" s="296"/>
      <c r="T231" s="296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7"/>
      <c r="F232" s="287"/>
      <c r="G232" s="287"/>
      <c r="H232" s="287"/>
      <c r="I232" s="287"/>
      <c r="J232" s="287"/>
      <c r="K232" s="287"/>
      <c r="L232" s="287"/>
      <c r="M232" s="287"/>
      <c r="N232" s="287"/>
      <c r="O232" s="287"/>
      <c r="P232" s="290"/>
      <c r="Q232" s="287"/>
      <c r="R232" s="265"/>
      <c r="S232" s="296"/>
      <c r="T232" s="296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7"/>
      <c r="F233" s="287"/>
      <c r="G233" s="287"/>
      <c r="H233" s="287"/>
      <c r="I233" s="287"/>
      <c r="J233" s="287"/>
      <c r="K233" s="287"/>
      <c r="L233" s="287"/>
      <c r="M233" s="287"/>
      <c r="N233" s="287"/>
      <c r="O233" s="287"/>
      <c r="P233" s="290"/>
      <c r="Q233" s="287"/>
      <c r="R233" s="265"/>
      <c r="S233" s="296"/>
      <c r="T233" s="296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7"/>
      <c r="F234" s="287"/>
      <c r="G234" s="287"/>
      <c r="H234" s="287"/>
      <c r="I234" s="287"/>
      <c r="J234" s="287"/>
      <c r="K234" s="287"/>
      <c r="L234" s="287"/>
      <c r="M234" s="287"/>
      <c r="N234" s="287"/>
      <c r="O234" s="287"/>
      <c r="P234" s="290"/>
      <c r="Q234" s="287"/>
      <c r="R234" s="265"/>
      <c r="S234" s="296"/>
      <c r="T234" s="296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7"/>
      <c r="F235" s="287"/>
      <c r="G235" s="287"/>
      <c r="H235" s="287"/>
      <c r="I235" s="287"/>
      <c r="J235" s="287"/>
      <c r="K235" s="287"/>
      <c r="L235" s="287"/>
      <c r="M235" s="287"/>
      <c r="N235" s="287"/>
      <c r="O235" s="287"/>
      <c r="P235" s="290"/>
      <c r="Q235" s="287"/>
      <c r="R235" s="265"/>
      <c r="S235" s="296"/>
      <c r="T235" s="296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7"/>
      <c r="F236" s="287"/>
      <c r="G236" s="287"/>
      <c r="H236" s="287"/>
      <c r="I236" s="287"/>
      <c r="J236" s="287"/>
      <c r="K236" s="287"/>
      <c r="L236" s="287"/>
      <c r="M236" s="287"/>
      <c r="N236" s="287"/>
      <c r="O236" s="287"/>
      <c r="P236" s="290"/>
      <c r="Q236" s="287"/>
      <c r="R236" s="265"/>
      <c r="S236" s="296"/>
      <c r="T236" s="296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7"/>
      <c r="F237" s="287"/>
      <c r="G237" s="287"/>
      <c r="H237" s="287"/>
      <c r="I237" s="287"/>
      <c r="J237" s="287"/>
      <c r="K237" s="287"/>
      <c r="L237" s="287"/>
      <c r="M237" s="287"/>
      <c r="N237" s="287"/>
      <c r="O237" s="287"/>
      <c r="P237" s="290"/>
      <c r="Q237" s="287"/>
      <c r="R237" s="265"/>
      <c r="S237" s="296"/>
      <c r="T237" s="296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7"/>
      <c r="F238" s="287"/>
      <c r="G238" s="287"/>
      <c r="H238" s="287"/>
      <c r="I238" s="287"/>
      <c r="J238" s="287"/>
      <c r="K238" s="287"/>
      <c r="L238" s="287"/>
      <c r="M238" s="287"/>
      <c r="N238" s="287"/>
      <c r="O238" s="287"/>
      <c r="P238" s="290"/>
      <c r="Q238" s="287"/>
      <c r="R238" s="265"/>
      <c r="S238" s="296"/>
      <c r="T238" s="296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7"/>
      <c r="F239" s="287"/>
      <c r="G239" s="287"/>
      <c r="H239" s="287"/>
      <c r="I239" s="287"/>
      <c r="J239" s="287"/>
      <c r="K239" s="287"/>
      <c r="L239" s="287"/>
      <c r="M239" s="287"/>
      <c r="N239" s="287"/>
      <c r="O239" s="287"/>
      <c r="P239" s="290"/>
      <c r="Q239" s="287"/>
      <c r="R239" s="265"/>
      <c r="S239" s="296"/>
      <c r="T239" s="296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7"/>
      <c r="F240" s="287"/>
      <c r="G240" s="287"/>
      <c r="H240" s="287"/>
      <c r="I240" s="287"/>
      <c r="J240" s="287"/>
      <c r="K240" s="287"/>
      <c r="L240" s="287"/>
      <c r="M240" s="287"/>
      <c r="N240" s="287"/>
      <c r="O240" s="287"/>
      <c r="P240" s="290"/>
      <c r="Q240" s="287"/>
      <c r="R240" s="265"/>
      <c r="S240" s="296"/>
      <c r="T240" s="296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7"/>
      <c r="F241" s="287"/>
      <c r="G241" s="287"/>
      <c r="H241" s="287"/>
      <c r="I241" s="287"/>
      <c r="J241" s="287"/>
      <c r="K241" s="287"/>
      <c r="L241" s="287"/>
      <c r="M241" s="287"/>
      <c r="N241" s="287"/>
      <c r="O241" s="287"/>
      <c r="P241" s="290"/>
      <c r="Q241" s="287"/>
      <c r="R241" s="265"/>
      <c r="S241" s="296"/>
      <c r="T241" s="296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7"/>
      <c r="F242" s="287"/>
      <c r="G242" s="287"/>
      <c r="H242" s="287"/>
      <c r="I242" s="287"/>
      <c r="J242" s="287"/>
      <c r="K242" s="287"/>
      <c r="L242" s="287"/>
      <c r="M242" s="287"/>
      <c r="N242" s="287"/>
      <c r="O242" s="287"/>
      <c r="P242" s="290"/>
      <c r="Q242" s="287"/>
      <c r="R242" s="265"/>
      <c r="S242" s="296"/>
      <c r="T242" s="296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7"/>
      <c r="F243" s="287"/>
      <c r="G243" s="287"/>
      <c r="H243" s="287"/>
      <c r="I243" s="287"/>
      <c r="J243" s="287"/>
      <c r="K243" s="287"/>
      <c r="L243" s="287"/>
      <c r="M243" s="287"/>
      <c r="N243" s="287"/>
      <c r="O243" s="287"/>
      <c r="P243" s="290"/>
      <c r="Q243" s="287"/>
      <c r="R243" s="265"/>
      <c r="S243" s="296"/>
      <c r="T243" s="296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7"/>
      <c r="F244" s="287"/>
      <c r="G244" s="287"/>
      <c r="H244" s="287"/>
      <c r="I244" s="287"/>
      <c r="J244" s="287"/>
      <c r="K244" s="287"/>
      <c r="L244" s="287"/>
      <c r="M244" s="287"/>
      <c r="N244" s="287"/>
      <c r="O244" s="287"/>
      <c r="P244" s="290"/>
      <c r="Q244" s="287"/>
      <c r="R244" s="265"/>
      <c r="S244" s="296"/>
      <c r="T244" s="296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7"/>
      <c r="F245" s="287"/>
      <c r="G245" s="287"/>
      <c r="H245" s="287"/>
      <c r="I245" s="287"/>
      <c r="J245" s="287"/>
      <c r="K245" s="287"/>
      <c r="L245" s="287"/>
      <c r="M245" s="287"/>
      <c r="N245" s="287"/>
      <c r="O245" s="287"/>
      <c r="P245" s="290"/>
      <c r="Q245" s="287"/>
      <c r="R245" s="265"/>
      <c r="S245" s="296"/>
      <c r="T245" s="296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7"/>
      <c r="F246" s="287"/>
      <c r="G246" s="287"/>
      <c r="H246" s="287"/>
      <c r="I246" s="287"/>
      <c r="J246" s="287"/>
      <c r="K246" s="287"/>
      <c r="L246" s="287"/>
      <c r="M246" s="287"/>
      <c r="N246" s="287"/>
      <c r="O246" s="287"/>
      <c r="P246" s="290"/>
      <c r="Q246" s="287"/>
      <c r="R246" s="265"/>
      <c r="S246" s="296"/>
      <c r="T246" s="296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7"/>
      <c r="F247" s="287"/>
      <c r="G247" s="287"/>
      <c r="H247" s="287"/>
      <c r="I247" s="287"/>
      <c r="J247" s="287"/>
      <c r="K247" s="287"/>
      <c r="L247" s="287"/>
      <c r="M247" s="287"/>
      <c r="N247" s="287"/>
      <c r="O247" s="287"/>
      <c r="P247" s="290"/>
      <c r="Q247" s="287"/>
      <c r="R247" s="265"/>
      <c r="S247" s="296"/>
      <c r="T247" s="296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7"/>
      <c r="F248" s="287"/>
      <c r="G248" s="287"/>
      <c r="H248" s="287"/>
      <c r="I248" s="287"/>
      <c r="J248" s="287"/>
      <c r="K248" s="287"/>
      <c r="L248" s="287"/>
      <c r="M248" s="287"/>
      <c r="N248" s="287"/>
      <c r="O248" s="287"/>
      <c r="P248" s="290"/>
      <c r="Q248" s="287"/>
      <c r="R248" s="265"/>
      <c r="S248" s="296"/>
      <c r="T248" s="296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7"/>
      <c r="F249" s="287"/>
      <c r="G249" s="287"/>
      <c r="H249" s="287"/>
      <c r="I249" s="287"/>
      <c r="J249" s="287"/>
      <c r="K249" s="287"/>
      <c r="L249" s="287"/>
      <c r="M249" s="287"/>
      <c r="N249" s="287"/>
      <c r="O249" s="287"/>
      <c r="P249" s="290"/>
      <c r="Q249" s="287"/>
      <c r="R249" s="265"/>
      <c r="S249" s="296"/>
      <c r="T249" s="296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7"/>
      <c r="F250" s="287"/>
      <c r="G250" s="287"/>
      <c r="H250" s="287"/>
      <c r="I250" s="287"/>
      <c r="J250" s="287"/>
      <c r="K250" s="287"/>
      <c r="L250" s="287"/>
      <c r="M250" s="287"/>
      <c r="N250" s="287"/>
      <c r="O250" s="287"/>
      <c r="P250" s="290"/>
      <c r="Q250" s="287"/>
      <c r="R250" s="265"/>
      <c r="S250" s="296"/>
      <c r="T250" s="296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7"/>
      <c r="F251" s="287"/>
      <c r="G251" s="287"/>
      <c r="H251" s="287"/>
      <c r="I251" s="287"/>
      <c r="J251" s="287"/>
      <c r="K251" s="287"/>
      <c r="L251" s="287"/>
      <c r="M251" s="287"/>
      <c r="N251" s="287"/>
      <c r="O251" s="287"/>
      <c r="P251" s="290"/>
      <c r="Q251" s="287"/>
      <c r="R251" s="265"/>
      <c r="S251" s="296"/>
      <c r="T251" s="296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7"/>
      <c r="F252" s="287"/>
      <c r="G252" s="287"/>
      <c r="H252" s="287"/>
      <c r="I252" s="287"/>
      <c r="J252" s="287"/>
      <c r="K252" s="287"/>
      <c r="L252" s="287"/>
      <c r="M252" s="287"/>
      <c r="N252" s="287"/>
      <c r="O252" s="287"/>
      <c r="P252" s="290"/>
      <c r="Q252" s="287"/>
      <c r="R252" s="265"/>
      <c r="S252" s="296"/>
      <c r="T252" s="296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7"/>
      <c r="F253" s="287"/>
      <c r="G253" s="287"/>
      <c r="H253" s="287"/>
      <c r="I253" s="287"/>
      <c r="J253" s="287"/>
      <c r="K253" s="287"/>
      <c r="L253" s="287"/>
      <c r="M253" s="287"/>
      <c r="N253" s="287"/>
      <c r="O253" s="287"/>
      <c r="P253" s="290"/>
      <c r="Q253" s="287"/>
      <c r="R253" s="265"/>
      <c r="S253" s="296"/>
      <c r="T253" s="296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7"/>
      <c r="F254" s="287"/>
      <c r="G254" s="287"/>
      <c r="H254" s="287"/>
      <c r="I254" s="287"/>
      <c r="J254" s="287"/>
      <c r="K254" s="287"/>
      <c r="L254" s="287"/>
      <c r="M254" s="287"/>
      <c r="N254" s="287"/>
      <c r="O254" s="287"/>
      <c r="P254" s="290"/>
      <c r="Q254" s="287"/>
      <c r="R254" s="265"/>
      <c r="S254" s="296"/>
      <c r="T254" s="296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7"/>
      <c r="F255" s="287"/>
      <c r="G255" s="287"/>
      <c r="H255" s="287"/>
      <c r="I255" s="287"/>
      <c r="J255" s="287"/>
      <c r="K255" s="287"/>
      <c r="L255" s="287"/>
      <c r="M255" s="287"/>
      <c r="N255" s="287"/>
      <c r="O255" s="287"/>
      <c r="P255" s="290"/>
      <c r="Q255" s="287"/>
      <c r="R255" s="265"/>
      <c r="S255" s="296"/>
      <c r="T255" s="296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7"/>
      <c r="F256" s="287"/>
      <c r="G256" s="287"/>
      <c r="H256" s="287"/>
      <c r="I256" s="287"/>
      <c r="J256" s="287"/>
      <c r="K256" s="287"/>
      <c r="L256" s="287"/>
      <c r="M256" s="287"/>
      <c r="N256" s="287"/>
      <c r="O256" s="287"/>
      <c r="P256" s="290"/>
      <c r="Q256" s="287"/>
      <c r="R256" s="265"/>
      <c r="S256" s="296"/>
      <c r="T256" s="296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7"/>
      <c r="F257" s="287"/>
      <c r="G257" s="287"/>
      <c r="H257" s="287"/>
      <c r="I257" s="287"/>
      <c r="J257" s="287"/>
      <c r="K257" s="287"/>
      <c r="L257" s="287"/>
      <c r="M257" s="287"/>
      <c r="N257" s="287"/>
      <c r="O257" s="287"/>
      <c r="P257" s="290"/>
      <c r="Q257" s="287"/>
      <c r="R257" s="265"/>
      <c r="S257" s="296"/>
      <c r="T257" s="296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7"/>
      <c r="F258" s="287"/>
      <c r="G258" s="287"/>
      <c r="H258" s="287"/>
      <c r="I258" s="287"/>
      <c r="J258" s="287"/>
      <c r="K258" s="287"/>
      <c r="L258" s="287"/>
      <c r="M258" s="287"/>
      <c r="N258" s="287"/>
      <c r="O258" s="287"/>
      <c r="P258" s="290"/>
      <c r="Q258" s="287"/>
      <c r="R258" s="265"/>
      <c r="S258" s="296"/>
      <c r="T258" s="296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7"/>
      <c r="F259" s="287"/>
      <c r="G259" s="287"/>
      <c r="H259" s="287"/>
      <c r="I259" s="287"/>
      <c r="J259" s="287"/>
      <c r="K259" s="287"/>
      <c r="L259" s="287"/>
      <c r="M259" s="287"/>
      <c r="N259" s="287"/>
      <c r="O259" s="287"/>
      <c r="P259" s="290"/>
      <c r="Q259" s="287"/>
      <c r="R259" s="265"/>
      <c r="S259" s="296"/>
      <c r="T259" s="296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7"/>
      <c r="F260" s="287"/>
      <c r="G260" s="287"/>
      <c r="H260" s="287"/>
      <c r="I260" s="287"/>
      <c r="J260" s="287"/>
      <c r="K260" s="287"/>
      <c r="L260" s="287"/>
      <c r="M260" s="287"/>
      <c r="N260" s="287"/>
      <c r="O260" s="287"/>
      <c r="P260" s="290"/>
      <c r="Q260" s="287"/>
      <c r="R260" s="265"/>
      <c r="S260" s="296"/>
      <c r="T260" s="296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7"/>
      <c r="F261" s="287"/>
      <c r="G261" s="287"/>
      <c r="H261" s="287"/>
      <c r="I261" s="287"/>
      <c r="J261" s="287"/>
      <c r="K261" s="287"/>
      <c r="L261" s="287"/>
      <c r="M261" s="287"/>
      <c r="N261" s="287"/>
      <c r="O261" s="287"/>
      <c r="P261" s="290"/>
      <c r="Q261" s="287"/>
      <c r="R261" s="265"/>
      <c r="S261" s="296"/>
      <c r="T261" s="296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7"/>
      <c r="F262" s="287"/>
      <c r="G262" s="287"/>
      <c r="H262" s="287"/>
      <c r="I262" s="287"/>
      <c r="J262" s="287"/>
      <c r="K262" s="287"/>
      <c r="L262" s="287"/>
      <c r="M262" s="287"/>
      <c r="N262" s="287"/>
      <c r="O262" s="287"/>
      <c r="P262" s="290"/>
      <c r="Q262" s="287"/>
      <c r="R262" s="265"/>
      <c r="S262" s="296"/>
      <c r="T262" s="296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7"/>
      <c r="F263" s="287"/>
      <c r="G263" s="287"/>
      <c r="H263" s="287"/>
      <c r="I263" s="287"/>
      <c r="J263" s="287"/>
      <c r="K263" s="287"/>
      <c r="L263" s="287"/>
      <c r="M263" s="287"/>
      <c r="N263" s="287"/>
      <c r="O263" s="287"/>
      <c r="P263" s="290"/>
      <c r="Q263" s="287"/>
      <c r="R263" s="265"/>
      <c r="S263" s="296"/>
      <c r="T263" s="296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7"/>
      <c r="F264" s="287"/>
      <c r="G264" s="287"/>
      <c r="H264" s="287"/>
      <c r="I264" s="287"/>
      <c r="J264" s="287"/>
      <c r="K264" s="287"/>
      <c r="L264" s="287"/>
      <c r="M264" s="287"/>
      <c r="N264" s="287"/>
      <c r="O264" s="287"/>
      <c r="P264" s="290"/>
      <c r="Q264" s="287"/>
      <c r="R264" s="265"/>
      <c r="S264" s="296"/>
      <c r="T264" s="296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7"/>
      <c r="F265" s="287"/>
      <c r="G265" s="287"/>
      <c r="H265" s="287"/>
      <c r="I265" s="287"/>
      <c r="J265" s="287"/>
      <c r="K265" s="287"/>
      <c r="L265" s="287"/>
      <c r="M265" s="287"/>
      <c r="N265" s="287"/>
      <c r="O265" s="287"/>
      <c r="P265" s="290"/>
      <c r="Q265" s="287"/>
      <c r="R265" s="265"/>
      <c r="S265" s="296"/>
      <c r="T265" s="296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7"/>
      <c r="F266" s="287"/>
      <c r="G266" s="287"/>
      <c r="H266" s="287"/>
      <c r="I266" s="287"/>
      <c r="J266" s="287"/>
      <c r="K266" s="287"/>
      <c r="L266" s="287"/>
      <c r="M266" s="287"/>
      <c r="N266" s="287"/>
      <c r="O266" s="287"/>
      <c r="P266" s="290"/>
      <c r="Q266" s="287"/>
      <c r="R266" s="265"/>
      <c r="S266" s="296"/>
      <c r="T266" s="296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7"/>
      <c r="F267" s="287"/>
      <c r="G267" s="287"/>
      <c r="H267" s="287"/>
      <c r="I267" s="287"/>
      <c r="J267" s="287"/>
      <c r="K267" s="287"/>
      <c r="L267" s="287"/>
      <c r="M267" s="287"/>
      <c r="N267" s="287"/>
      <c r="O267" s="287"/>
      <c r="P267" s="290"/>
      <c r="Q267" s="287"/>
      <c r="R267" s="265"/>
      <c r="S267" s="296"/>
      <c r="T267" s="296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7"/>
      <c r="F268" s="287"/>
      <c r="G268" s="287"/>
      <c r="H268" s="287"/>
      <c r="I268" s="287"/>
      <c r="J268" s="287"/>
      <c r="K268" s="287"/>
      <c r="L268" s="287"/>
      <c r="M268" s="287"/>
      <c r="N268" s="287"/>
      <c r="O268" s="287"/>
      <c r="P268" s="290"/>
      <c r="Q268" s="287"/>
      <c r="R268" s="265"/>
      <c r="S268" s="296"/>
      <c r="T268" s="296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7"/>
      <c r="F269" s="287"/>
      <c r="G269" s="287"/>
      <c r="H269" s="287"/>
      <c r="I269" s="287"/>
      <c r="J269" s="287"/>
      <c r="K269" s="287"/>
      <c r="L269" s="287"/>
      <c r="M269" s="287"/>
      <c r="N269" s="287"/>
      <c r="O269" s="287"/>
      <c r="P269" s="290"/>
      <c r="Q269" s="287"/>
      <c r="R269" s="265"/>
      <c r="S269" s="296"/>
      <c r="T269" s="296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7"/>
      <c r="F270" s="287"/>
      <c r="G270" s="287"/>
      <c r="H270" s="287"/>
      <c r="I270" s="287"/>
      <c r="J270" s="287"/>
      <c r="K270" s="287"/>
      <c r="L270" s="287"/>
      <c r="M270" s="287"/>
      <c r="N270" s="287"/>
      <c r="O270" s="287"/>
      <c r="P270" s="290"/>
      <c r="Q270" s="287"/>
      <c r="R270" s="265"/>
      <c r="S270" s="296"/>
      <c r="T270" s="296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7"/>
      <c r="F271" s="287"/>
      <c r="G271" s="287"/>
      <c r="H271" s="287"/>
      <c r="I271" s="287"/>
      <c r="J271" s="287"/>
      <c r="K271" s="287"/>
      <c r="L271" s="287"/>
      <c r="M271" s="287"/>
      <c r="N271" s="287"/>
      <c r="O271" s="287"/>
      <c r="P271" s="290"/>
      <c r="Q271" s="287"/>
      <c r="R271" s="265"/>
      <c r="S271" s="296"/>
      <c r="T271" s="296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7"/>
      <c r="F272" s="287"/>
      <c r="G272" s="287"/>
      <c r="H272" s="287"/>
      <c r="I272" s="287"/>
      <c r="J272" s="287"/>
      <c r="K272" s="287"/>
      <c r="L272" s="287"/>
      <c r="M272" s="287"/>
      <c r="N272" s="287"/>
      <c r="O272" s="287"/>
      <c r="P272" s="290"/>
      <c r="Q272" s="287"/>
      <c r="R272" s="265"/>
      <c r="S272" s="296"/>
      <c r="T272" s="296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7"/>
      <c r="F273" s="287"/>
      <c r="G273" s="287"/>
      <c r="H273" s="287"/>
      <c r="I273" s="287"/>
      <c r="J273" s="287"/>
      <c r="K273" s="287"/>
      <c r="L273" s="287"/>
      <c r="M273" s="287"/>
      <c r="N273" s="287"/>
      <c r="O273" s="287"/>
      <c r="P273" s="290"/>
      <c r="Q273" s="287"/>
      <c r="R273" s="265"/>
      <c r="S273" s="296"/>
      <c r="T273" s="296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7"/>
      <c r="F274" s="287"/>
      <c r="G274" s="287"/>
      <c r="H274" s="287"/>
      <c r="I274" s="287"/>
      <c r="J274" s="287"/>
      <c r="K274" s="287"/>
      <c r="L274" s="287"/>
      <c r="M274" s="287"/>
      <c r="N274" s="287"/>
      <c r="O274" s="287"/>
      <c r="P274" s="290"/>
      <c r="Q274" s="287"/>
      <c r="R274" s="265"/>
      <c r="S274" s="296"/>
      <c r="T274" s="296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7"/>
      <c r="F275" s="287"/>
      <c r="G275" s="287"/>
      <c r="H275" s="287"/>
      <c r="I275" s="287"/>
      <c r="J275" s="287"/>
      <c r="K275" s="287"/>
      <c r="L275" s="287"/>
      <c r="M275" s="287"/>
      <c r="N275" s="287"/>
      <c r="O275" s="287"/>
      <c r="P275" s="290"/>
      <c r="Q275" s="287"/>
      <c r="R275" s="265"/>
      <c r="S275" s="296"/>
      <c r="T275" s="296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7"/>
      <c r="F276" s="287"/>
      <c r="G276" s="287"/>
      <c r="H276" s="287"/>
      <c r="I276" s="287"/>
      <c r="J276" s="287"/>
      <c r="K276" s="287"/>
      <c r="L276" s="287"/>
      <c r="M276" s="287"/>
      <c r="N276" s="287"/>
      <c r="O276" s="287"/>
      <c r="P276" s="290"/>
      <c r="Q276" s="287"/>
      <c r="R276" s="265"/>
      <c r="S276" s="296"/>
      <c r="T276" s="296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7"/>
      <c r="F277" s="287"/>
      <c r="G277" s="287"/>
      <c r="H277" s="287"/>
      <c r="I277" s="287"/>
      <c r="J277" s="287"/>
      <c r="K277" s="287"/>
      <c r="L277" s="287"/>
      <c r="M277" s="287"/>
      <c r="N277" s="287"/>
      <c r="O277" s="287"/>
      <c r="P277" s="290"/>
      <c r="Q277" s="287"/>
      <c r="R277" s="265"/>
      <c r="S277" s="296"/>
      <c r="T277" s="296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7"/>
      <c r="F278" s="287"/>
      <c r="G278" s="287"/>
      <c r="H278" s="287"/>
      <c r="I278" s="287"/>
      <c r="J278" s="287"/>
      <c r="K278" s="287"/>
      <c r="L278" s="287"/>
      <c r="M278" s="287"/>
      <c r="N278" s="287"/>
      <c r="O278" s="287"/>
      <c r="P278" s="290"/>
      <c r="Q278" s="287"/>
      <c r="R278" s="265"/>
      <c r="S278" s="296"/>
      <c r="T278" s="296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7"/>
      <c r="F279" s="287"/>
      <c r="G279" s="287"/>
      <c r="H279" s="287"/>
      <c r="I279" s="287"/>
      <c r="J279" s="287"/>
      <c r="K279" s="287"/>
      <c r="L279" s="287"/>
      <c r="M279" s="287"/>
      <c r="N279" s="287"/>
      <c r="O279" s="287"/>
      <c r="P279" s="290"/>
      <c r="Q279" s="287"/>
      <c r="R279" s="265"/>
      <c r="S279" s="296"/>
      <c r="T279" s="296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7"/>
      <c r="F280" s="287"/>
      <c r="G280" s="287"/>
      <c r="H280" s="287"/>
      <c r="I280" s="287"/>
      <c r="J280" s="287"/>
      <c r="K280" s="287"/>
      <c r="L280" s="287"/>
      <c r="M280" s="287"/>
      <c r="N280" s="287"/>
      <c r="O280" s="287"/>
      <c r="P280" s="290"/>
      <c r="Q280" s="287"/>
      <c r="R280" s="265"/>
      <c r="S280" s="296"/>
      <c r="T280" s="296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7"/>
      <c r="F281" s="287"/>
      <c r="G281" s="287"/>
      <c r="H281" s="287"/>
      <c r="I281" s="287"/>
      <c r="J281" s="287"/>
      <c r="K281" s="287"/>
      <c r="L281" s="287"/>
      <c r="M281" s="287"/>
      <c r="N281" s="287"/>
      <c r="O281" s="287"/>
      <c r="P281" s="290"/>
      <c r="Q281" s="287"/>
      <c r="R281" s="265"/>
      <c r="S281" s="296"/>
      <c r="T281" s="296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7"/>
      <c r="F282" s="287"/>
      <c r="G282" s="287"/>
      <c r="H282" s="287"/>
      <c r="I282" s="287"/>
      <c r="J282" s="287"/>
      <c r="K282" s="287"/>
      <c r="L282" s="287"/>
      <c r="M282" s="287"/>
      <c r="N282" s="287"/>
      <c r="O282" s="287"/>
      <c r="P282" s="290"/>
      <c r="Q282" s="287"/>
      <c r="R282" s="265"/>
      <c r="S282" s="296"/>
      <c r="T282" s="296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7"/>
      <c r="F283" s="287"/>
      <c r="G283" s="287"/>
      <c r="H283" s="287"/>
      <c r="I283" s="287"/>
      <c r="J283" s="287"/>
      <c r="K283" s="287"/>
      <c r="L283" s="287"/>
      <c r="M283" s="287"/>
      <c r="N283" s="287"/>
      <c r="O283" s="287"/>
      <c r="P283" s="290"/>
      <c r="Q283" s="287"/>
      <c r="R283" s="265"/>
      <c r="S283" s="296"/>
      <c r="T283" s="296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7"/>
      <c r="F284" s="287"/>
      <c r="G284" s="287"/>
      <c r="H284" s="287"/>
      <c r="I284" s="287"/>
      <c r="J284" s="287"/>
      <c r="K284" s="287"/>
      <c r="L284" s="287"/>
      <c r="M284" s="287"/>
      <c r="N284" s="287"/>
      <c r="O284" s="287"/>
      <c r="P284" s="290"/>
      <c r="Q284" s="287"/>
      <c r="R284" s="265"/>
      <c r="S284" s="296"/>
      <c r="T284" s="296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7"/>
      <c r="F285" s="287"/>
      <c r="G285" s="287"/>
      <c r="H285" s="287"/>
      <c r="I285" s="287"/>
      <c r="J285" s="287"/>
      <c r="K285" s="287"/>
      <c r="L285" s="287"/>
      <c r="M285" s="287"/>
      <c r="N285" s="287"/>
      <c r="O285" s="287"/>
      <c r="P285" s="290"/>
      <c r="Q285" s="287"/>
      <c r="R285" s="265"/>
      <c r="S285" s="296"/>
      <c r="T285" s="296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7"/>
      <c r="F286" s="287"/>
      <c r="G286" s="287"/>
      <c r="H286" s="287"/>
      <c r="I286" s="287"/>
      <c r="J286" s="287"/>
      <c r="K286" s="287"/>
      <c r="L286" s="287"/>
      <c r="M286" s="287"/>
      <c r="N286" s="287"/>
      <c r="O286" s="287"/>
      <c r="P286" s="290"/>
      <c r="Q286" s="287"/>
      <c r="R286" s="265"/>
      <c r="S286" s="296"/>
      <c r="T286" s="296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7"/>
      <c r="F287" s="287"/>
      <c r="G287" s="287"/>
      <c r="H287" s="287"/>
      <c r="I287" s="287"/>
      <c r="J287" s="287"/>
      <c r="K287" s="287"/>
      <c r="L287" s="287"/>
      <c r="M287" s="287"/>
      <c r="N287" s="287"/>
      <c r="O287" s="287"/>
      <c r="P287" s="290"/>
      <c r="Q287" s="287"/>
      <c r="R287" s="265"/>
      <c r="S287" s="296"/>
      <c r="T287" s="296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7"/>
      <c r="F288" s="287"/>
      <c r="G288" s="287"/>
      <c r="H288" s="287"/>
      <c r="I288" s="287"/>
      <c r="J288" s="287"/>
      <c r="K288" s="287"/>
      <c r="L288" s="287"/>
      <c r="M288" s="287"/>
      <c r="N288" s="287"/>
      <c r="O288" s="287"/>
      <c r="P288" s="290"/>
      <c r="Q288" s="287"/>
      <c r="R288" s="265"/>
      <c r="S288" s="296"/>
      <c r="T288" s="296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7"/>
      <c r="F289" s="287"/>
      <c r="G289" s="287"/>
      <c r="H289" s="287"/>
      <c r="I289" s="287"/>
      <c r="J289" s="287"/>
      <c r="K289" s="287"/>
      <c r="L289" s="287"/>
      <c r="M289" s="287"/>
      <c r="N289" s="287"/>
      <c r="O289" s="287"/>
      <c r="P289" s="290"/>
      <c r="Q289" s="287"/>
      <c r="R289" s="265"/>
      <c r="S289" s="296"/>
      <c r="T289" s="296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7"/>
      <c r="F290" s="287"/>
      <c r="G290" s="287"/>
      <c r="H290" s="287"/>
      <c r="I290" s="287"/>
      <c r="J290" s="287"/>
      <c r="K290" s="287"/>
      <c r="L290" s="287"/>
      <c r="M290" s="287"/>
      <c r="N290" s="287"/>
      <c r="O290" s="287"/>
      <c r="P290" s="290"/>
      <c r="Q290" s="287"/>
      <c r="R290" s="265"/>
      <c r="S290" s="296"/>
      <c r="T290" s="296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7"/>
      <c r="F291" s="287"/>
      <c r="G291" s="287"/>
      <c r="H291" s="287"/>
      <c r="I291" s="287"/>
      <c r="J291" s="287"/>
      <c r="K291" s="287"/>
      <c r="L291" s="287"/>
      <c r="M291" s="287"/>
      <c r="N291" s="287"/>
      <c r="O291" s="287"/>
      <c r="P291" s="290"/>
      <c r="Q291" s="287"/>
      <c r="R291" s="265"/>
      <c r="S291" s="296"/>
      <c r="T291" s="296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7"/>
      <c r="F292" s="287"/>
      <c r="G292" s="287"/>
      <c r="H292" s="287"/>
      <c r="I292" s="287"/>
      <c r="J292" s="287"/>
      <c r="K292" s="287"/>
      <c r="L292" s="287"/>
      <c r="M292" s="287"/>
      <c r="N292" s="287"/>
      <c r="O292" s="287"/>
      <c r="P292" s="290"/>
      <c r="Q292" s="287"/>
      <c r="R292" s="265"/>
      <c r="S292" s="296"/>
      <c r="T292" s="296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7"/>
      <c r="F293" s="287"/>
      <c r="G293" s="287"/>
      <c r="H293" s="287"/>
      <c r="I293" s="287"/>
      <c r="J293" s="287"/>
      <c r="K293" s="287"/>
      <c r="L293" s="287"/>
      <c r="M293" s="287"/>
      <c r="N293" s="287"/>
      <c r="O293" s="287"/>
      <c r="P293" s="290"/>
      <c r="Q293" s="287"/>
      <c r="R293" s="265"/>
      <c r="S293" s="296"/>
      <c r="T293" s="296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7"/>
      <c r="F294" s="287"/>
      <c r="G294" s="287"/>
      <c r="H294" s="287"/>
      <c r="I294" s="287"/>
      <c r="J294" s="287"/>
      <c r="K294" s="287"/>
      <c r="L294" s="287"/>
      <c r="M294" s="287"/>
      <c r="N294" s="287"/>
      <c r="O294" s="287"/>
      <c r="P294" s="290"/>
      <c r="Q294" s="287"/>
      <c r="R294" s="265"/>
      <c r="S294" s="296"/>
      <c r="T294" s="296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7"/>
      <c r="F295" s="287"/>
      <c r="G295" s="287"/>
      <c r="H295" s="287"/>
      <c r="I295" s="287"/>
      <c r="J295" s="287"/>
      <c r="K295" s="287"/>
      <c r="L295" s="287"/>
      <c r="M295" s="287"/>
      <c r="N295" s="287"/>
      <c r="O295" s="287"/>
      <c r="P295" s="290"/>
      <c r="Q295" s="287"/>
      <c r="R295" s="265"/>
      <c r="S295" s="296"/>
      <c r="T295" s="296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7"/>
      <c r="F296" s="287"/>
      <c r="G296" s="287"/>
      <c r="H296" s="287"/>
      <c r="I296" s="287"/>
      <c r="J296" s="287"/>
      <c r="K296" s="287"/>
      <c r="L296" s="287"/>
      <c r="M296" s="287"/>
      <c r="N296" s="287"/>
      <c r="O296" s="287"/>
      <c r="P296" s="290"/>
      <c r="Q296" s="287"/>
      <c r="R296" s="265"/>
      <c r="S296" s="296"/>
      <c r="T296" s="296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7"/>
      <c r="F297" s="287"/>
      <c r="G297" s="287"/>
      <c r="H297" s="287"/>
      <c r="I297" s="287"/>
      <c r="J297" s="287"/>
      <c r="K297" s="287"/>
      <c r="L297" s="287"/>
      <c r="M297" s="287"/>
      <c r="N297" s="287"/>
      <c r="O297" s="287"/>
      <c r="P297" s="290"/>
      <c r="Q297" s="287"/>
      <c r="R297" s="265"/>
      <c r="S297" s="296"/>
      <c r="T297" s="296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7"/>
      <c r="F298" s="287"/>
      <c r="G298" s="287"/>
      <c r="H298" s="287"/>
      <c r="I298" s="287"/>
      <c r="J298" s="287"/>
      <c r="K298" s="287"/>
      <c r="L298" s="287"/>
      <c r="M298" s="287"/>
      <c r="N298" s="287"/>
      <c r="O298" s="287"/>
      <c r="P298" s="290"/>
      <c r="Q298" s="287"/>
      <c r="R298" s="265"/>
      <c r="S298" s="296"/>
      <c r="T298" s="296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7"/>
      <c r="F299" s="287"/>
      <c r="G299" s="287"/>
      <c r="H299" s="287"/>
      <c r="I299" s="287"/>
      <c r="J299" s="287"/>
      <c r="K299" s="287"/>
      <c r="L299" s="287"/>
      <c r="M299" s="287"/>
      <c r="N299" s="287"/>
      <c r="O299" s="287"/>
      <c r="P299" s="290"/>
      <c r="Q299" s="287"/>
      <c r="R299" s="265"/>
      <c r="S299" s="296"/>
      <c r="T299" s="296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7"/>
      <c r="F300" s="287"/>
      <c r="G300" s="287"/>
      <c r="H300" s="287"/>
      <c r="I300" s="287"/>
      <c r="J300" s="287"/>
      <c r="K300" s="287"/>
      <c r="L300" s="287"/>
      <c r="M300" s="287"/>
      <c r="N300" s="287"/>
      <c r="O300" s="287"/>
      <c r="P300" s="290"/>
      <c r="Q300" s="287"/>
      <c r="R300" s="265"/>
      <c r="S300" s="296"/>
      <c r="T300" s="296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7"/>
      <c r="F301" s="287"/>
      <c r="G301" s="287"/>
      <c r="H301" s="287"/>
      <c r="I301" s="287"/>
      <c r="J301" s="287"/>
      <c r="K301" s="287"/>
      <c r="L301" s="287"/>
      <c r="M301" s="287"/>
      <c r="N301" s="287"/>
      <c r="O301" s="287"/>
      <c r="P301" s="290"/>
      <c r="Q301" s="287"/>
      <c r="R301" s="265"/>
      <c r="S301" s="296"/>
      <c r="T301" s="296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7"/>
      <c r="F302" s="287"/>
      <c r="G302" s="287"/>
      <c r="H302" s="287"/>
      <c r="I302" s="287"/>
      <c r="J302" s="287"/>
      <c r="K302" s="287"/>
      <c r="L302" s="287"/>
      <c r="M302" s="287"/>
      <c r="N302" s="287"/>
      <c r="O302" s="287"/>
      <c r="P302" s="290"/>
      <c r="Q302" s="287"/>
      <c r="R302" s="265"/>
      <c r="S302" s="296"/>
      <c r="T302" s="296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7"/>
      <c r="F303" s="287"/>
      <c r="G303" s="287"/>
      <c r="H303" s="287"/>
      <c r="I303" s="287"/>
      <c r="J303" s="287"/>
      <c r="K303" s="287"/>
      <c r="L303" s="287"/>
      <c r="M303" s="287"/>
      <c r="N303" s="287"/>
      <c r="O303" s="287"/>
      <c r="P303" s="290"/>
      <c r="Q303" s="287"/>
      <c r="R303" s="265"/>
      <c r="S303" s="296"/>
      <c r="T303" s="296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7"/>
      <c r="F304" s="287"/>
      <c r="G304" s="287"/>
      <c r="H304" s="287"/>
      <c r="I304" s="287"/>
      <c r="J304" s="287"/>
      <c r="K304" s="287"/>
      <c r="L304" s="287"/>
      <c r="M304" s="287"/>
      <c r="N304" s="287"/>
      <c r="O304" s="287"/>
      <c r="P304" s="290"/>
      <c r="Q304" s="287"/>
      <c r="R304" s="265"/>
      <c r="S304" s="296"/>
      <c r="T304" s="296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7"/>
      <c r="F305" s="287"/>
      <c r="G305" s="287"/>
      <c r="H305" s="287"/>
      <c r="I305" s="287"/>
      <c r="J305" s="287"/>
      <c r="K305" s="287"/>
      <c r="L305" s="287"/>
      <c r="M305" s="287"/>
      <c r="N305" s="287"/>
      <c r="O305" s="287"/>
      <c r="P305" s="290"/>
      <c r="Q305" s="287"/>
      <c r="R305" s="265"/>
      <c r="S305" s="296"/>
      <c r="T305" s="296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7"/>
      <c r="F306" s="287"/>
      <c r="G306" s="287"/>
      <c r="H306" s="287"/>
      <c r="I306" s="287"/>
      <c r="J306" s="287"/>
      <c r="K306" s="287"/>
      <c r="L306" s="287"/>
      <c r="M306" s="287"/>
      <c r="N306" s="287"/>
      <c r="O306" s="287"/>
      <c r="P306" s="290"/>
      <c r="Q306" s="287"/>
      <c r="R306" s="265"/>
      <c r="S306" s="296"/>
      <c r="T306" s="296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7"/>
      <c r="F307" s="287"/>
      <c r="G307" s="287"/>
      <c r="H307" s="287"/>
      <c r="I307" s="287"/>
      <c r="J307" s="287"/>
      <c r="K307" s="287"/>
      <c r="L307" s="287"/>
      <c r="M307" s="287"/>
      <c r="N307" s="287"/>
      <c r="O307" s="287"/>
      <c r="P307" s="290"/>
      <c r="Q307" s="287"/>
      <c r="R307" s="265"/>
      <c r="S307" s="296"/>
      <c r="T307" s="296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7"/>
      <c r="F308" s="287"/>
      <c r="G308" s="287"/>
      <c r="H308" s="287"/>
      <c r="I308" s="287"/>
      <c r="J308" s="287"/>
      <c r="K308" s="287"/>
      <c r="L308" s="287"/>
      <c r="M308" s="287"/>
      <c r="N308" s="287"/>
      <c r="O308" s="287"/>
      <c r="P308" s="290"/>
      <c r="Q308" s="287"/>
      <c r="R308" s="265"/>
      <c r="S308" s="296"/>
      <c r="T308" s="296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7"/>
      <c r="F309" s="287"/>
      <c r="G309" s="287"/>
      <c r="H309" s="287"/>
      <c r="I309" s="287"/>
      <c r="J309" s="287"/>
      <c r="K309" s="287"/>
      <c r="L309" s="287"/>
      <c r="M309" s="287"/>
      <c r="N309" s="287"/>
      <c r="O309" s="287"/>
      <c r="P309" s="290"/>
      <c r="Q309" s="287"/>
      <c r="R309" s="265"/>
      <c r="S309" s="296"/>
      <c r="T309" s="296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7"/>
      <c r="F310" s="287"/>
      <c r="G310" s="287"/>
      <c r="H310" s="287"/>
      <c r="I310" s="287"/>
      <c r="J310" s="287"/>
      <c r="K310" s="287"/>
      <c r="L310" s="287"/>
      <c r="M310" s="287"/>
      <c r="N310" s="287"/>
      <c r="O310" s="287"/>
      <c r="P310" s="290"/>
      <c r="Q310" s="287"/>
      <c r="R310" s="265"/>
      <c r="S310" s="296"/>
      <c r="T310" s="296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7"/>
      <c r="F311" s="287"/>
      <c r="G311" s="287"/>
      <c r="H311" s="287"/>
      <c r="I311" s="287"/>
      <c r="J311" s="287"/>
      <c r="K311" s="287"/>
      <c r="L311" s="287"/>
      <c r="M311" s="287"/>
      <c r="N311" s="287"/>
      <c r="O311" s="287"/>
      <c r="P311" s="290"/>
      <c r="Q311" s="287"/>
      <c r="R311" s="265"/>
      <c r="S311" s="296"/>
      <c r="T311" s="296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7"/>
      <c r="F312" s="287"/>
      <c r="G312" s="287"/>
      <c r="H312" s="287"/>
      <c r="I312" s="287"/>
      <c r="J312" s="287"/>
      <c r="K312" s="287"/>
      <c r="L312" s="287"/>
      <c r="M312" s="287"/>
      <c r="N312" s="287"/>
      <c r="O312" s="287"/>
      <c r="P312" s="290"/>
      <c r="Q312" s="287"/>
      <c r="R312" s="265"/>
      <c r="S312" s="296"/>
      <c r="T312" s="296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7"/>
      <c r="F313" s="287"/>
      <c r="G313" s="287"/>
      <c r="H313" s="287"/>
      <c r="I313" s="287"/>
      <c r="J313" s="287"/>
      <c r="K313" s="287"/>
      <c r="L313" s="287"/>
      <c r="M313" s="287"/>
      <c r="N313" s="287"/>
      <c r="O313" s="287"/>
      <c r="P313" s="290"/>
      <c r="Q313" s="287"/>
      <c r="R313" s="265"/>
      <c r="S313" s="296"/>
      <c r="T313" s="296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7"/>
      <c r="F314" s="287"/>
      <c r="G314" s="287"/>
      <c r="H314" s="287"/>
      <c r="I314" s="287"/>
      <c r="J314" s="287"/>
      <c r="K314" s="287"/>
      <c r="L314" s="287"/>
      <c r="M314" s="287"/>
      <c r="N314" s="287"/>
      <c r="O314" s="287"/>
      <c r="P314" s="290"/>
      <c r="Q314" s="287"/>
      <c r="R314" s="265"/>
      <c r="S314" s="296"/>
      <c r="T314" s="296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7"/>
      <c r="F315" s="287"/>
      <c r="G315" s="287"/>
      <c r="H315" s="287"/>
      <c r="I315" s="287"/>
      <c r="J315" s="287"/>
      <c r="K315" s="287"/>
      <c r="L315" s="287"/>
      <c r="M315" s="287"/>
      <c r="N315" s="287"/>
      <c r="O315" s="287"/>
      <c r="P315" s="290"/>
      <c r="Q315" s="287"/>
      <c r="R315" s="265"/>
      <c r="S315" s="296"/>
      <c r="T315" s="296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7"/>
      <c r="F316" s="287"/>
      <c r="G316" s="287"/>
      <c r="H316" s="287"/>
      <c r="I316" s="287"/>
      <c r="J316" s="287"/>
      <c r="K316" s="287"/>
      <c r="L316" s="287"/>
      <c r="M316" s="287"/>
      <c r="N316" s="287"/>
      <c r="O316" s="287"/>
      <c r="P316" s="290"/>
      <c r="Q316" s="287"/>
      <c r="R316" s="265"/>
      <c r="S316" s="296"/>
      <c r="T316" s="296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7"/>
      <c r="F317" s="287"/>
      <c r="G317" s="287"/>
      <c r="H317" s="287"/>
      <c r="I317" s="287"/>
      <c r="J317" s="287"/>
      <c r="K317" s="287"/>
      <c r="L317" s="287"/>
      <c r="M317" s="287"/>
      <c r="N317" s="287"/>
      <c r="O317" s="287"/>
      <c r="P317" s="290"/>
      <c r="Q317" s="287"/>
      <c r="R317" s="265"/>
      <c r="S317" s="296"/>
      <c r="T317" s="296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7"/>
      <c r="F318" s="287"/>
      <c r="G318" s="287"/>
      <c r="H318" s="287"/>
      <c r="I318" s="287"/>
      <c r="J318" s="287"/>
      <c r="K318" s="287"/>
      <c r="L318" s="287"/>
      <c r="M318" s="287"/>
      <c r="N318" s="287"/>
      <c r="O318" s="287"/>
      <c r="P318" s="290"/>
      <c r="Q318" s="287"/>
      <c r="R318" s="265"/>
      <c r="S318" s="296"/>
      <c r="T318" s="296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7"/>
      <c r="F319" s="287"/>
      <c r="G319" s="287"/>
      <c r="H319" s="287"/>
      <c r="I319" s="287"/>
      <c r="J319" s="287"/>
      <c r="K319" s="287"/>
      <c r="L319" s="287"/>
      <c r="M319" s="287"/>
      <c r="N319" s="287"/>
      <c r="O319" s="287"/>
      <c r="P319" s="290"/>
      <c r="Q319" s="287"/>
      <c r="R319" s="265"/>
      <c r="S319" s="296"/>
      <c r="T319" s="296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7"/>
      <c r="F320" s="287"/>
      <c r="G320" s="287"/>
      <c r="H320" s="287"/>
      <c r="I320" s="287"/>
      <c r="J320" s="287"/>
      <c r="K320" s="287"/>
      <c r="L320" s="287"/>
      <c r="M320" s="287"/>
      <c r="N320" s="287"/>
      <c r="O320" s="287"/>
      <c r="P320" s="290"/>
      <c r="Q320" s="287"/>
      <c r="R320" s="265"/>
      <c r="S320" s="296"/>
      <c r="T320" s="296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7"/>
      <c r="F321" s="287"/>
      <c r="G321" s="287"/>
      <c r="H321" s="287"/>
      <c r="I321" s="287"/>
      <c r="J321" s="287"/>
      <c r="K321" s="287"/>
      <c r="L321" s="287"/>
      <c r="M321" s="287"/>
      <c r="N321" s="287"/>
      <c r="O321" s="287"/>
      <c r="P321" s="290"/>
      <c r="Q321" s="287"/>
      <c r="R321" s="265"/>
      <c r="S321" s="296"/>
      <c r="T321" s="296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7"/>
      <c r="F322" s="287"/>
      <c r="G322" s="287"/>
      <c r="H322" s="287"/>
      <c r="I322" s="287"/>
      <c r="J322" s="287"/>
      <c r="K322" s="287"/>
      <c r="L322" s="287"/>
      <c r="M322" s="287"/>
      <c r="N322" s="287"/>
      <c r="O322" s="287"/>
      <c r="P322" s="290"/>
      <c r="Q322" s="287"/>
      <c r="R322" s="265"/>
      <c r="S322" s="296"/>
      <c r="T322" s="296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7"/>
      <c r="F323" s="287"/>
      <c r="G323" s="287"/>
      <c r="H323" s="287"/>
      <c r="I323" s="287"/>
      <c r="J323" s="287"/>
      <c r="K323" s="287"/>
      <c r="L323" s="287"/>
      <c r="M323" s="287"/>
      <c r="N323" s="287"/>
      <c r="O323" s="287"/>
      <c r="P323" s="290"/>
      <c r="Q323" s="287"/>
      <c r="R323" s="265"/>
      <c r="S323" s="296"/>
      <c r="T323" s="296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7"/>
      <c r="F324" s="287"/>
      <c r="G324" s="287"/>
      <c r="H324" s="287"/>
      <c r="I324" s="287"/>
      <c r="J324" s="287"/>
      <c r="K324" s="287"/>
      <c r="L324" s="287"/>
      <c r="M324" s="287"/>
      <c r="N324" s="287"/>
      <c r="O324" s="287"/>
      <c r="P324" s="290"/>
      <c r="Q324" s="287"/>
      <c r="R324" s="265"/>
      <c r="S324" s="296"/>
      <c r="T324" s="296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7"/>
      <c r="F325" s="287"/>
      <c r="G325" s="287"/>
      <c r="H325" s="287"/>
      <c r="I325" s="287"/>
      <c r="J325" s="287"/>
      <c r="K325" s="287"/>
      <c r="L325" s="287"/>
      <c r="M325" s="287"/>
      <c r="N325" s="287"/>
      <c r="O325" s="287"/>
      <c r="P325" s="290"/>
      <c r="Q325" s="287"/>
      <c r="R325" s="265"/>
      <c r="S325" s="296"/>
      <c r="T325" s="296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7"/>
      <c r="F326" s="287"/>
      <c r="G326" s="287"/>
      <c r="H326" s="287"/>
      <c r="I326" s="287"/>
      <c r="J326" s="287"/>
      <c r="K326" s="287"/>
      <c r="L326" s="287"/>
      <c r="M326" s="287"/>
      <c r="N326" s="287"/>
      <c r="O326" s="287"/>
      <c r="P326" s="290"/>
      <c r="Q326" s="287"/>
      <c r="R326" s="265"/>
      <c r="S326" s="296"/>
      <c r="T326" s="296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7"/>
      <c r="F327" s="287"/>
      <c r="G327" s="287"/>
      <c r="H327" s="287"/>
      <c r="I327" s="287"/>
      <c r="J327" s="287"/>
      <c r="K327" s="287"/>
      <c r="L327" s="287"/>
      <c r="M327" s="287"/>
      <c r="N327" s="287"/>
      <c r="O327" s="287"/>
      <c r="P327" s="290"/>
      <c r="Q327" s="287"/>
      <c r="R327" s="265"/>
      <c r="S327" s="296"/>
      <c r="T327" s="296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7"/>
      <c r="F328" s="287"/>
      <c r="G328" s="287"/>
      <c r="H328" s="287"/>
      <c r="I328" s="287"/>
      <c r="J328" s="287"/>
      <c r="K328" s="287"/>
      <c r="L328" s="287"/>
      <c r="M328" s="287"/>
      <c r="N328" s="287"/>
      <c r="O328" s="287"/>
      <c r="P328" s="290"/>
      <c r="Q328" s="287"/>
      <c r="R328" s="265"/>
      <c r="S328" s="296"/>
      <c r="T328" s="296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7"/>
      <c r="F329" s="287"/>
      <c r="G329" s="287"/>
      <c r="H329" s="287"/>
      <c r="I329" s="287"/>
      <c r="J329" s="287"/>
      <c r="K329" s="287"/>
      <c r="L329" s="287"/>
      <c r="M329" s="287"/>
      <c r="N329" s="287"/>
      <c r="O329" s="287"/>
      <c r="P329" s="290"/>
      <c r="Q329" s="287"/>
      <c r="R329" s="265"/>
      <c r="S329" s="296"/>
      <c r="T329" s="296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7"/>
      <c r="F330" s="287"/>
      <c r="G330" s="287"/>
      <c r="H330" s="287"/>
      <c r="I330" s="287"/>
      <c r="J330" s="287"/>
      <c r="K330" s="287"/>
      <c r="L330" s="287"/>
      <c r="M330" s="287"/>
      <c r="N330" s="287"/>
      <c r="O330" s="287"/>
      <c r="P330" s="290"/>
      <c r="Q330" s="287"/>
      <c r="R330" s="265"/>
      <c r="S330" s="296"/>
      <c r="T330" s="296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7"/>
      <c r="F331" s="287"/>
      <c r="G331" s="287"/>
      <c r="H331" s="287"/>
      <c r="I331" s="287"/>
      <c r="J331" s="287"/>
      <c r="K331" s="287"/>
      <c r="L331" s="287"/>
      <c r="M331" s="287"/>
      <c r="N331" s="287"/>
      <c r="O331" s="287"/>
      <c r="P331" s="290"/>
      <c r="Q331" s="287"/>
      <c r="R331" s="265"/>
      <c r="S331" s="296"/>
      <c r="T331" s="296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7"/>
      <c r="F332" s="287"/>
      <c r="G332" s="287"/>
      <c r="H332" s="287"/>
      <c r="I332" s="287"/>
      <c r="J332" s="287"/>
      <c r="K332" s="287"/>
      <c r="L332" s="287"/>
      <c r="M332" s="287"/>
      <c r="N332" s="287"/>
      <c r="O332" s="287"/>
      <c r="P332" s="290"/>
      <c r="Q332" s="287"/>
      <c r="R332" s="265"/>
      <c r="S332" s="296"/>
      <c r="T332" s="296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7"/>
      <c r="F333" s="287"/>
      <c r="G333" s="287"/>
      <c r="H333" s="287"/>
      <c r="I333" s="287"/>
      <c r="J333" s="287"/>
      <c r="K333" s="287"/>
      <c r="L333" s="287"/>
      <c r="M333" s="287"/>
      <c r="N333" s="287"/>
      <c r="O333" s="287"/>
      <c r="P333" s="290"/>
      <c r="Q333" s="287"/>
      <c r="R333" s="265"/>
      <c r="S333" s="296"/>
      <c r="T333" s="296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7"/>
      <c r="F334" s="287"/>
      <c r="G334" s="287"/>
      <c r="H334" s="287"/>
      <c r="I334" s="287"/>
      <c r="J334" s="287"/>
      <c r="K334" s="287"/>
      <c r="L334" s="287"/>
      <c r="M334" s="287"/>
      <c r="N334" s="287"/>
      <c r="O334" s="287"/>
      <c r="P334" s="290"/>
      <c r="Q334" s="287"/>
      <c r="R334" s="265"/>
      <c r="S334" s="296"/>
      <c r="T334" s="296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7"/>
      <c r="F335" s="287"/>
      <c r="G335" s="287"/>
      <c r="H335" s="287"/>
      <c r="I335" s="287"/>
      <c r="J335" s="287"/>
      <c r="K335" s="287"/>
      <c r="L335" s="287"/>
      <c r="M335" s="287"/>
      <c r="N335" s="287"/>
      <c r="O335" s="287"/>
      <c r="P335" s="290"/>
      <c r="Q335" s="287"/>
      <c r="R335" s="265"/>
      <c r="S335" s="296"/>
      <c r="T335" s="296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7"/>
      <c r="F336" s="287"/>
      <c r="G336" s="287"/>
      <c r="H336" s="287"/>
      <c r="I336" s="287"/>
      <c r="J336" s="287"/>
      <c r="K336" s="287"/>
      <c r="L336" s="287"/>
      <c r="M336" s="287"/>
      <c r="N336" s="287"/>
      <c r="O336" s="287"/>
      <c r="P336" s="290"/>
      <c r="Q336" s="287"/>
      <c r="R336" s="265"/>
      <c r="S336" s="296"/>
      <c r="T336" s="296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7"/>
      <c r="F337" s="287"/>
      <c r="G337" s="287"/>
      <c r="H337" s="287"/>
      <c r="I337" s="287"/>
      <c r="J337" s="287"/>
      <c r="K337" s="287"/>
      <c r="L337" s="287"/>
      <c r="M337" s="287"/>
      <c r="N337" s="287"/>
      <c r="O337" s="287"/>
      <c r="P337" s="290"/>
      <c r="Q337" s="287"/>
      <c r="R337" s="265"/>
      <c r="S337" s="296"/>
      <c r="T337" s="296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7"/>
      <c r="F338" s="287"/>
      <c r="G338" s="287"/>
      <c r="H338" s="287"/>
      <c r="I338" s="287"/>
      <c r="J338" s="287"/>
      <c r="K338" s="287"/>
      <c r="L338" s="287"/>
      <c r="M338" s="287"/>
      <c r="N338" s="287"/>
      <c r="O338" s="287"/>
      <c r="P338" s="290"/>
      <c r="Q338" s="287"/>
      <c r="R338" s="265"/>
      <c r="S338" s="296"/>
      <c r="T338" s="296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7"/>
      <c r="F339" s="287"/>
      <c r="G339" s="287"/>
      <c r="H339" s="287"/>
      <c r="I339" s="287"/>
      <c r="J339" s="287"/>
      <c r="K339" s="287"/>
      <c r="L339" s="287"/>
      <c r="M339" s="287"/>
      <c r="N339" s="287"/>
      <c r="O339" s="287"/>
      <c r="P339" s="290"/>
      <c r="Q339" s="287"/>
      <c r="R339" s="265"/>
      <c r="S339" s="296"/>
      <c r="T339" s="296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7"/>
      <c r="F340" s="287"/>
      <c r="G340" s="287"/>
      <c r="H340" s="287"/>
      <c r="I340" s="287"/>
      <c r="J340" s="287"/>
      <c r="K340" s="287"/>
      <c r="L340" s="287"/>
      <c r="M340" s="287"/>
      <c r="N340" s="287"/>
      <c r="O340" s="287"/>
      <c r="P340" s="290"/>
      <c r="Q340" s="287"/>
      <c r="R340" s="265"/>
      <c r="S340" s="296"/>
      <c r="T340" s="296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7"/>
      <c r="F341" s="287"/>
      <c r="G341" s="287"/>
      <c r="H341" s="287"/>
      <c r="I341" s="287"/>
      <c r="J341" s="287"/>
      <c r="K341" s="287"/>
      <c r="L341" s="287"/>
      <c r="M341" s="287"/>
      <c r="N341" s="287"/>
      <c r="O341" s="287"/>
      <c r="P341" s="290"/>
      <c r="Q341" s="287"/>
      <c r="R341" s="265"/>
      <c r="S341" s="296"/>
      <c r="T341" s="296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7"/>
      <c r="F342" s="287"/>
      <c r="G342" s="287"/>
      <c r="H342" s="287"/>
      <c r="I342" s="287"/>
      <c r="J342" s="287"/>
      <c r="K342" s="287"/>
      <c r="L342" s="287"/>
      <c r="M342" s="287"/>
      <c r="N342" s="287"/>
      <c r="O342" s="287"/>
      <c r="P342" s="290"/>
      <c r="Q342" s="287"/>
      <c r="R342" s="265"/>
      <c r="S342" s="296"/>
      <c r="T342" s="296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7"/>
      <c r="F343" s="287"/>
      <c r="G343" s="287"/>
      <c r="H343" s="287"/>
      <c r="I343" s="287"/>
      <c r="J343" s="287"/>
      <c r="K343" s="287"/>
      <c r="L343" s="287"/>
      <c r="M343" s="287"/>
      <c r="N343" s="287"/>
      <c r="O343" s="287"/>
      <c r="P343" s="290"/>
      <c r="Q343" s="287"/>
      <c r="R343" s="265"/>
      <c r="S343" s="296"/>
      <c r="T343" s="296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7"/>
      <c r="F344" s="287"/>
      <c r="G344" s="287"/>
      <c r="H344" s="287"/>
      <c r="I344" s="287"/>
      <c r="J344" s="287"/>
      <c r="K344" s="287"/>
      <c r="L344" s="287"/>
      <c r="M344" s="287"/>
      <c r="N344" s="287"/>
      <c r="O344" s="287"/>
      <c r="P344" s="290"/>
      <c r="Q344" s="287"/>
      <c r="R344" s="265"/>
      <c r="S344" s="296"/>
      <c r="T344" s="296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7"/>
      <c r="F345" s="287"/>
      <c r="G345" s="287"/>
      <c r="H345" s="287"/>
      <c r="I345" s="287"/>
      <c r="J345" s="287"/>
      <c r="K345" s="287"/>
      <c r="L345" s="287"/>
      <c r="M345" s="287"/>
      <c r="N345" s="287"/>
      <c r="O345" s="287"/>
      <c r="P345" s="290"/>
      <c r="Q345" s="287"/>
      <c r="R345" s="265"/>
      <c r="S345" s="296"/>
      <c r="T345" s="296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7"/>
      <c r="F346" s="287"/>
      <c r="G346" s="287"/>
      <c r="H346" s="287"/>
      <c r="I346" s="287"/>
      <c r="J346" s="287"/>
      <c r="K346" s="287"/>
      <c r="L346" s="287"/>
      <c r="M346" s="287"/>
      <c r="N346" s="287"/>
      <c r="O346" s="287"/>
      <c r="P346" s="290"/>
      <c r="Q346" s="287"/>
      <c r="R346" s="265"/>
      <c r="S346" s="296"/>
      <c r="T346" s="296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7"/>
      <c r="F347" s="287"/>
      <c r="G347" s="287"/>
      <c r="H347" s="287"/>
      <c r="I347" s="287"/>
      <c r="J347" s="287"/>
      <c r="K347" s="287"/>
      <c r="L347" s="287"/>
      <c r="M347" s="287"/>
      <c r="N347" s="287"/>
      <c r="O347" s="287"/>
      <c r="P347" s="290"/>
      <c r="Q347" s="287"/>
      <c r="R347" s="265"/>
      <c r="S347" s="296"/>
      <c r="T347" s="296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7"/>
      <c r="F348" s="287"/>
      <c r="G348" s="287"/>
      <c r="H348" s="287"/>
      <c r="I348" s="287"/>
      <c r="J348" s="287"/>
      <c r="K348" s="287"/>
      <c r="L348" s="287"/>
      <c r="M348" s="287"/>
      <c r="N348" s="287"/>
      <c r="O348" s="287"/>
      <c r="P348" s="290"/>
      <c r="Q348" s="287"/>
      <c r="R348" s="265"/>
      <c r="S348" s="296"/>
      <c r="T348" s="296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7"/>
      <c r="F349" s="287"/>
      <c r="G349" s="287"/>
      <c r="H349" s="287"/>
      <c r="I349" s="287"/>
      <c r="J349" s="287"/>
      <c r="K349" s="287"/>
      <c r="L349" s="287"/>
      <c r="M349" s="287"/>
      <c r="N349" s="287"/>
      <c r="O349" s="287"/>
      <c r="P349" s="290"/>
      <c r="Q349" s="287"/>
      <c r="R349" s="265"/>
      <c r="S349" s="296"/>
      <c r="T349" s="296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7"/>
      <c r="F350" s="287"/>
      <c r="G350" s="287"/>
      <c r="H350" s="287"/>
      <c r="I350" s="287"/>
      <c r="J350" s="287"/>
      <c r="K350" s="287"/>
      <c r="L350" s="287"/>
      <c r="M350" s="287"/>
      <c r="N350" s="287"/>
      <c r="O350" s="287"/>
      <c r="P350" s="290"/>
      <c r="Q350" s="287"/>
      <c r="R350" s="265"/>
      <c r="S350" s="296"/>
      <c r="T350" s="296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7"/>
      <c r="F351" s="287"/>
      <c r="G351" s="287"/>
      <c r="H351" s="287"/>
      <c r="I351" s="287"/>
      <c r="J351" s="287"/>
      <c r="K351" s="287"/>
      <c r="L351" s="287"/>
      <c r="M351" s="287"/>
      <c r="N351" s="287"/>
      <c r="O351" s="287"/>
      <c r="P351" s="290"/>
      <c r="Q351" s="287"/>
      <c r="R351" s="265"/>
      <c r="S351" s="296"/>
      <c r="T351" s="296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7"/>
      <c r="F352" s="287"/>
      <c r="G352" s="287"/>
      <c r="H352" s="287"/>
      <c r="I352" s="287"/>
      <c r="J352" s="287"/>
      <c r="K352" s="287"/>
      <c r="L352" s="287"/>
      <c r="M352" s="287"/>
      <c r="N352" s="287"/>
      <c r="O352" s="287"/>
      <c r="P352" s="290"/>
      <c r="Q352" s="287"/>
      <c r="R352" s="265"/>
      <c r="S352" s="296"/>
      <c r="T352" s="296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7"/>
      <c r="F353" s="287"/>
      <c r="G353" s="287"/>
      <c r="H353" s="287"/>
      <c r="I353" s="287"/>
      <c r="J353" s="287"/>
      <c r="K353" s="287"/>
      <c r="L353" s="287"/>
      <c r="M353" s="287"/>
      <c r="N353" s="287"/>
      <c r="O353" s="287"/>
      <c r="P353" s="290"/>
      <c r="Q353" s="287"/>
      <c r="R353" s="265"/>
      <c r="S353" s="296"/>
      <c r="T353" s="296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7"/>
      <c r="F354" s="287"/>
      <c r="G354" s="287"/>
      <c r="H354" s="287"/>
      <c r="I354" s="287"/>
      <c r="J354" s="287"/>
      <c r="K354" s="287"/>
      <c r="L354" s="287"/>
      <c r="M354" s="287"/>
      <c r="N354" s="287"/>
      <c r="O354" s="287"/>
      <c r="P354" s="290"/>
      <c r="Q354" s="287"/>
      <c r="R354" s="265"/>
      <c r="S354" s="296"/>
      <c r="T354" s="296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7"/>
      <c r="F355" s="287"/>
      <c r="G355" s="287"/>
      <c r="H355" s="287"/>
      <c r="I355" s="287"/>
      <c r="J355" s="287"/>
      <c r="K355" s="287"/>
      <c r="L355" s="287"/>
      <c r="M355" s="287"/>
      <c r="N355" s="287"/>
      <c r="O355" s="287"/>
      <c r="P355" s="290"/>
      <c r="Q355" s="287"/>
      <c r="R355" s="265"/>
      <c r="S355" s="296"/>
      <c r="T355" s="296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7"/>
      <c r="F356" s="287"/>
      <c r="G356" s="287"/>
      <c r="H356" s="287"/>
      <c r="I356" s="287"/>
      <c r="J356" s="287"/>
      <c r="K356" s="287"/>
      <c r="L356" s="287"/>
      <c r="M356" s="287"/>
      <c r="N356" s="287"/>
      <c r="O356" s="287"/>
      <c r="P356" s="290"/>
      <c r="Q356" s="287"/>
      <c r="R356" s="265"/>
      <c r="S356" s="296"/>
      <c r="T356" s="296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7"/>
      <c r="F357" s="287"/>
      <c r="G357" s="287"/>
      <c r="H357" s="287"/>
      <c r="I357" s="287"/>
      <c r="J357" s="287"/>
      <c r="K357" s="287"/>
      <c r="L357" s="287"/>
      <c r="M357" s="287"/>
      <c r="N357" s="287"/>
      <c r="O357" s="287"/>
      <c r="P357" s="290"/>
      <c r="Q357" s="287"/>
      <c r="R357" s="265"/>
      <c r="S357" s="296"/>
      <c r="T357" s="296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7"/>
      <c r="F358" s="287"/>
      <c r="G358" s="287"/>
      <c r="H358" s="287"/>
      <c r="I358" s="287"/>
      <c r="J358" s="287"/>
      <c r="K358" s="287"/>
      <c r="L358" s="287"/>
      <c r="M358" s="287"/>
      <c r="N358" s="287"/>
      <c r="O358" s="287"/>
      <c r="P358" s="290"/>
      <c r="Q358" s="287"/>
      <c r="R358" s="265"/>
      <c r="S358" s="296"/>
      <c r="T358" s="296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7"/>
      <c r="F359" s="287"/>
      <c r="G359" s="287"/>
      <c r="H359" s="287"/>
      <c r="I359" s="287"/>
      <c r="J359" s="287"/>
      <c r="K359" s="287"/>
      <c r="L359" s="287"/>
      <c r="M359" s="287"/>
      <c r="N359" s="287"/>
      <c r="O359" s="287"/>
      <c r="P359" s="290"/>
      <c r="Q359" s="287"/>
      <c r="R359" s="265"/>
      <c r="S359" s="296"/>
      <c r="T359" s="296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7"/>
      <c r="F360" s="287"/>
      <c r="G360" s="287"/>
      <c r="H360" s="287"/>
      <c r="I360" s="287"/>
      <c r="J360" s="287"/>
      <c r="K360" s="287"/>
      <c r="L360" s="287"/>
      <c r="M360" s="287"/>
      <c r="N360" s="287"/>
      <c r="O360" s="287"/>
      <c r="P360" s="290"/>
      <c r="Q360" s="287"/>
      <c r="R360" s="265"/>
      <c r="S360" s="296"/>
      <c r="T360" s="296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7"/>
      <c r="F361" s="287"/>
      <c r="G361" s="287"/>
      <c r="H361" s="287"/>
      <c r="I361" s="287"/>
      <c r="J361" s="287"/>
      <c r="K361" s="287"/>
      <c r="L361" s="287"/>
      <c r="M361" s="287"/>
      <c r="N361" s="287"/>
      <c r="O361" s="287"/>
      <c r="P361" s="290"/>
      <c r="Q361" s="287"/>
      <c r="R361" s="265"/>
      <c r="S361" s="296"/>
      <c r="T361" s="296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7"/>
      <c r="F362" s="287"/>
      <c r="G362" s="287"/>
      <c r="H362" s="287"/>
      <c r="I362" s="287"/>
      <c r="J362" s="287"/>
      <c r="K362" s="287"/>
      <c r="L362" s="287"/>
      <c r="M362" s="287"/>
      <c r="N362" s="287"/>
      <c r="O362" s="287"/>
      <c r="P362" s="290"/>
      <c r="Q362" s="287"/>
      <c r="R362" s="265"/>
      <c r="S362" s="296"/>
      <c r="T362" s="296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7"/>
      <c r="F363" s="287"/>
      <c r="G363" s="287"/>
      <c r="H363" s="287"/>
      <c r="I363" s="287"/>
      <c r="J363" s="287"/>
      <c r="K363" s="287"/>
      <c r="L363" s="287"/>
      <c r="M363" s="287"/>
      <c r="N363" s="287"/>
      <c r="O363" s="287"/>
      <c r="P363" s="290"/>
      <c r="Q363" s="287"/>
      <c r="R363" s="265"/>
      <c r="S363" s="296"/>
      <c r="T363" s="296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7"/>
      <c r="F364" s="287"/>
      <c r="G364" s="287"/>
      <c r="H364" s="287"/>
      <c r="I364" s="287"/>
      <c r="J364" s="287"/>
      <c r="K364" s="287"/>
      <c r="L364" s="287"/>
      <c r="M364" s="287"/>
      <c r="N364" s="287"/>
      <c r="O364" s="287"/>
      <c r="P364" s="290"/>
      <c r="Q364" s="287"/>
      <c r="R364" s="265"/>
      <c r="S364" s="296"/>
      <c r="T364" s="296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7"/>
      <c r="F365" s="287"/>
      <c r="G365" s="287"/>
      <c r="H365" s="287"/>
      <c r="I365" s="287"/>
      <c r="J365" s="287"/>
      <c r="K365" s="287"/>
      <c r="L365" s="287"/>
      <c r="M365" s="287"/>
      <c r="N365" s="287"/>
      <c r="O365" s="287"/>
      <c r="P365" s="290"/>
      <c r="Q365" s="287"/>
      <c r="R365" s="265"/>
      <c r="S365" s="296"/>
      <c r="T365" s="296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7"/>
      <c r="F366" s="287"/>
      <c r="G366" s="287"/>
      <c r="H366" s="287"/>
      <c r="I366" s="287"/>
      <c r="J366" s="287"/>
      <c r="K366" s="287"/>
      <c r="L366" s="287"/>
      <c r="M366" s="287"/>
      <c r="N366" s="287"/>
      <c r="O366" s="287"/>
      <c r="P366" s="290"/>
      <c r="Q366" s="287"/>
      <c r="R366" s="265"/>
      <c r="S366" s="296"/>
      <c r="T366" s="296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7"/>
      <c r="F367" s="287"/>
      <c r="G367" s="287"/>
      <c r="H367" s="287"/>
      <c r="I367" s="287"/>
      <c r="J367" s="287"/>
      <c r="K367" s="287"/>
      <c r="L367" s="287"/>
      <c r="M367" s="287"/>
      <c r="N367" s="287"/>
      <c r="O367" s="287"/>
      <c r="P367" s="290"/>
      <c r="Q367" s="287"/>
      <c r="R367" s="265"/>
      <c r="S367" s="296"/>
      <c r="T367" s="296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7"/>
      <c r="F368" s="287"/>
      <c r="G368" s="287"/>
      <c r="H368" s="287"/>
      <c r="I368" s="287"/>
      <c r="J368" s="287"/>
      <c r="K368" s="287"/>
      <c r="L368" s="287"/>
      <c r="M368" s="287"/>
      <c r="N368" s="287"/>
      <c r="O368" s="287"/>
      <c r="P368" s="290"/>
      <c r="Q368" s="287"/>
      <c r="R368" s="265"/>
      <c r="S368" s="296"/>
      <c r="T368" s="296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7"/>
      <c r="F369" s="287"/>
      <c r="G369" s="287"/>
      <c r="H369" s="287"/>
      <c r="I369" s="287"/>
      <c r="J369" s="287"/>
      <c r="K369" s="287"/>
      <c r="L369" s="287"/>
      <c r="M369" s="287"/>
      <c r="N369" s="287"/>
      <c r="O369" s="287"/>
      <c r="P369" s="290"/>
      <c r="Q369" s="287"/>
      <c r="R369" s="265"/>
      <c r="S369" s="296"/>
      <c r="T369" s="296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7"/>
      <c r="F370" s="287"/>
      <c r="G370" s="287"/>
      <c r="H370" s="287"/>
      <c r="I370" s="287"/>
      <c r="J370" s="287"/>
      <c r="K370" s="287"/>
      <c r="L370" s="287"/>
      <c r="M370" s="287"/>
      <c r="N370" s="287"/>
      <c r="O370" s="287"/>
      <c r="P370" s="290"/>
      <c r="Q370" s="287"/>
      <c r="R370" s="265"/>
      <c r="S370" s="296"/>
      <c r="T370" s="296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7"/>
      <c r="F371" s="287"/>
      <c r="G371" s="287"/>
      <c r="H371" s="287"/>
      <c r="I371" s="287"/>
      <c r="J371" s="287"/>
      <c r="K371" s="287"/>
      <c r="L371" s="287"/>
      <c r="M371" s="287"/>
      <c r="N371" s="287"/>
      <c r="O371" s="287"/>
      <c r="P371" s="290"/>
      <c r="Q371" s="287"/>
      <c r="R371" s="265"/>
      <c r="S371" s="296"/>
      <c r="T371" s="296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7"/>
      <c r="F372" s="287"/>
      <c r="G372" s="287"/>
      <c r="H372" s="287"/>
      <c r="I372" s="287"/>
      <c r="J372" s="287"/>
      <c r="K372" s="287"/>
      <c r="L372" s="287"/>
      <c r="M372" s="287"/>
      <c r="N372" s="287"/>
      <c r="O372" s="287"/>
      <c r="P372" s="290"/>
      <c r="Q372" s="287"/>
      <c r="R372" s="265"/>
      <c r="S372" s="296"/>
      <c r="T372" s="296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7"/>
      <c r="F373" s="287"/>
      <c r="G373" s="287"/>
      <c r="H373" s="287"/>
      <c r="I373" s="287"/>
      <c r="J373" s="287"/>
      <c r="K373" s="287"/>
      <c r="L373" s="287"/>
      <c r="M373" s="287"/>
      <c r="N373" s="287"/>
      <c r="O373" s="287"/>
      <c r="P373" s="290"/>
      <c r="Q373" s="287"/>
      <c r="R373" s="265"/>
      <c r="S373" s="296"/>
      <c r="T373" s="296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7"/>
      <c r="F374" s="287"/>
      <c r="G374" s="287"/>
      <c r="H374" s="287"/>
      <c r="I374" s="287"/>
      <c r="J374" s="287"/>
      <c r="K374" s="287"/>
      <c r="L374" s="287"/>
      <c r="M374" s="287"/>
      <c r="N374" s="287"/>
      <c r="O374" s="287"/>
      <c r="P374" s="290"/>
      <c r="Q374" s="287"/>
      <c r="R374" s="265"/>
      <c r="S374" s="296"/>
      <c r="T374" s="296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7"/>
      <c r="F375" s="287"/>
      <c r="G375" s="287"/>
      <c r="H375" s="287"/>
      <c r="I375" s="287"/>
      <c r="J375" s="287"/>
      <c r="K375" s="287"/>
      <c r="L375" s="287"/>
      <c r="M375" s="287"/>
      <c r="N375" s="287"/>
      <c r="O375" s="287"/>
      <c r="P375" s="290"/>
      <c r="Q375" s="287"/>
      <c r="R375" s="265"/>
      <c r="S375" s="296"/>
      <c r="T375" s="296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7"/>
      <c r="F376" s="287"/>
      <c r="G376" s="287"/>
      <c r="H376" s="287"/>
      <c r="I376" s="287"/>
      <c r="J376" s="287"/>
      <c r="K376" s="287"/>
      <c r="L376" s="287"/>
      <c r="M376" s="287"/>
      <c r="N376" s="287"/>
      <c r="O376" s="287"/>
      <c r="P376" s="290"/>
      <c r="Q376" s="287"/>
      <c r="R376" s="265"/>
      <c r="S376" s="296"/>
      <c r="T376" s="296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7"/>
      <c r="F377" s="287"/>
      <c r="G377" s="287"/>
      <c r="H377" s="287"/>
      <c r="I377" s="287"/>
      <c r="J377" s="287"/>
      <c r="K377" s="287"/>
      <c r="L377" s="287"/>
      <c r="M377" s="287"/>
      <c r="N377" s="287"/>
      <c r="O377" s="287"/>
      <c r="P377" s="290"/>
      <c r="Q377" s="287"/>
      <c r="R377" s="265"/>
      <c r="S377" s="296"/>
      <c r="T377" s="296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7"/>
      <c r="F378" s="287"/>
      <c r="G378" s="287"/>
      <c r="H378" s="287"/>
      <c r="I378" s="287"/>
      <c r="J378" s="287"/>
      <c r="K378" s="287"/>
      <c r="L378" s="287"/>
      <c r="M378" s="287"/>
      <c r="N378" s="287"/>
      <c r="O378" s="287"/>
      <c r="P378" s="290"/>
      <c r="Q378" s="287"/>
      <c r="R378" s="265"/>
      <c r="S378" s="296"/>
      <c r="T378" s="296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7"/>
      <c r="F379" s="287"/>
      <c r="G379" s="287"/>
      <c r="H379" s="287"/>
      <c r="I379" s="287"/>
      <c r="J379" s="287"/>
      <c r="K379" s="287"/>
      <c r="L379" s="287"/>
      <c r="M379" s="287"/>
      <c r="N379" s="287"/>
      <c r="O379" s="287"/>
      <c r="P379" s="290"/>
      <c r="Q379" s="287"/>
      <c r="R379" s="265"/>
      <c r="S379" s="296"/>
      <c r="T379" s="296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7"/>
      <c r="F380" s="287"/>
      <c r="G380" s="287"/>
      <c r="H380" s="287"/>
      <c r="I380" s="287"/>
      <c r="J380" s="287"/>
      <c r="K380" s="287"/>
      <c r="L380" s="287"/>
      <c r="M380" s="287"/>
      <c r="N380" s="287"/>
      <c r="O380" s="287"/>
      <c r="P380" s="290"/>
      <c r="Q380" s="287"/>
      <c r="R380" s="265"/>
      <c r="S380" s="296"/>
      <c r="T380" s="296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7"/>
      <c r="F381" s="287"/>
      <c r="G381" s="287"/>
      <c r="H381" s="287"/>
      <c r="I381" s="287"/>
      <c r="J381" s="287"/>
      <c r="K381" s="287"/>
      <c r="L381" s="287"/>
      <c r="M381" s="287"/>
      <c r="N381" s="287"/>
      <c r="O381" s="287"/>
      <c r="P381" s="290"/>
      <c r="Q381" s="287"/>
      <c r="R381" s="265"/>
      <c r="S381" s="296"/>
      <c r="T381" s="296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7"/>
      <c r="F382" s="287"/>
      <c r="G382" s="287"/>
      <c r="H382" s="287"/>
      <c r="I382" s="287"/>
      <c r="J382" s="287"/>
      <c r="K382" s="287"/>
      <c r="L382" s="287"/>
      <c r="M382" s="287"/>
      <c r="N382" s="287"/>
      <c r="O382" s="287"/>
      <c r="P382" s="290"/>
      <c r="Q382" s="287"/>
      <c r="R382" s="265"/>
      <c r="S382" s="296"/>
      <c r="T382" s="296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7"/>
      <c r="F383" s="287"/>
      <c r="G383" s="287"/>
      <c r="H383" s="287"/>
      <c r="I383" s="287"/>
      <c r="J383" s="287"/>
      <c r="K383" s="287"/>
      <c r="L383" s="287"/>
      <c r="M383" s="287"/>
      <c r="N383" s="287"/>
      <c r="O383" s="287"/>
      <c r="P383" s="290"/>
      <c r="Q383" s="287"/>
      <c r="R383" s="265"/>
      <c r="S383" s="296"/>
      <c r="T383" s="296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7"/>
      <c r="F384" s="287"/>
      <c r="G384" s="287"/>
      <c r="H384" s="287"/>
      <c r="I384" s="287"/>
      <c r="J384" s="287"/>
      <c r="K384" s="287"/>
      <c r="L384" s="287"/>
      <c r="M384" s="287"/>
      <c r="N384" s="287"/>
      <c r="O384" s="287"/>
      <c r="P384" s="290"/>
      <c r="Q384" s="287"/>
      <c r="R384" s="265"/>
      <c r="S384" s="296"/>
      <c r="T384" s="296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7"/>
      <c r="F385" s="287"/>
      <c r="G385" s="287"/>
      <c r="H385" s="287"/>
      <c r="I385" s="287"/>
      <c r="J385" s="287"/>
      <c r="K385" s="287"/>
      <c r="L385" s="287"/>
      <c r="M385" s="287"/>
      <c r="N385" s="287"/>
      <c r="O385" s="287"/>
      <c r="P385" s="290"/>
      <c r="Q385" s="287"/>
      <c r="R385" s="265"/>
      <c r="S385" s="296"/>
      <c r="T385" s="296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7"/>
      <c r="F386" s="287"/>
      <c r="G386" s="287"/>
      <c r="H386" s="287"/>
      <c r="I386" s="287"/>
      <c r="J386" s="287"/>
      <c r="K386" s="287"/>
      <c r="L386" s="287"/>
      <c r="M386" s="287"/>
      <c r="N386" s="287"/>
      <c r="O386" s="287"/>
      <c r="P386" s="290"/>
      <c r="Q386" s="287"/>
      <c r="R386" s="265"/>
      <c r="S386" s="296"/>
      <c r="T386" s="296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7"/>
      <c r="F387" s="287"/>
      <c r="G387" s="287"/>
      <c r="H387" s="287"/>
      <c r="I387" s="287"/>
      <c r="J387" s="287"/>
      <c r="K387" s="287"/>
      <c r="L387" s="287"/>
      <c r="M387" s="287"/>
      <c r="N387" s="287"/>
      <c r="O387" s="287"/>
      <c r="P387" s="290"/>
      <c r="Q387" s="287"/>
      <c r="R387" s="265"/>
      <c r="S387" s="296"/>
      <c r="T387" s="296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7"/>
      <c r="F388" s="287"/>
      <c r="G388" s="287"/>
      <c r="H388" s="287"/>
      <c r="I388" s="287"/>
      <c r="J388" s="287"/>
      <c r="K388" s="287"/>
      <c r="L388" s="287"/>
      <c r="M388" s="287"/>
      <c r="N388" s="287"/>
      <c r="O388" s="287"/>
      <c r="P388" s="290"/>
      <c r="Q388" s="287"/>
      <c r="R388" s="265"/>
      <c r="S388" s="296"/>
      <c r="T388" s="296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7"/>
      <c r="F389" s="287"/>
      <c r="G389" s="287"/>
      <c r="H389" s="287"/>
      <c r="I389" s="287"/>
      <c r="J389" s="287"/>
      <c r="K389" s="287"/>
      <c r="L389" s="287"/>
      <c r="M389" s="287"/>
      <c r="N389" s="287"/>
      <c r="O389" s="287"/>
      <c r="P389" s="290"/>
      <c r="Q389" s="287"/>
      <c r="R389" s="265"/>
      <c r="S389" s="296"/>
      <c r="T389" s="296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7"/>
      <c r="F390" s="287"/>
      <c r="G390" s="287"/>
      <c r="H390" s="287"/>
      <c r="I390" s="287"/>
      <c r="J390" s="287"/>
      <c r="K390" s="287"/>
      <c r="L390" s="287"/>
      <c r="M390" s="287"/>
      <c r="N390" s="287"/>
      <c r="O390" s="287"/>
      <c r="P390" s="290"/>
      <c r="Q390" s="287"/>
      <c r="R390" s="265"/>
      <c r="S390" s="296"/>
      <c r="T390" s="296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7"/>
      <c r="F391" s="287"/>
      <c r="G391" s="287"/>
      <c r="H391" s="287"/>
      <c r="I391" s="287"/>
      <c r="J391" s="287"/>
      <c r="K391" s="287"/>
      <c r="L391" s="287"/>
      <c r="M391" s="287"/>
      <c r="N391" s="287"/>
      <c r="O391" s="287"/>
      <c r="P391" s="290"/>
      <c r="Q391" s="287"/>
      <c r="R391" s="265"/>
      <c r="S391" s="296"/>
      <c r="T391" s="296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7"/>
      <c r="F392" s="287"/>
      <c r="G392" s="287"/>
      <c r="H392" s="287"/>
      <c r="I392" s="287"/>
      <c r="J392" s="287"/>
      <c r="K392" s="287"/>
      <c r="L392" s="287"/>
      <c r="M392" s="287"/>
      <c r="N392" s="287"/>
      <c r="O392" s="287"/>
      <c r="P392" s="290"/>
      <c r="Q392" s="287"/>
      <c r="R392" s="265"/>
      <c r="S392" s="296"/>
      <c r="T392" s="296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7"/>
      <c r="F393" s="287"/>
      <c r="G393" s="287"/>
      <c r="H393" s="287"/>
      <c r="I393" s="287"/>
      <c r="J393" s="287"/>
      <c r="K393" s="287"/>
      <c r="L393" s="287"/>
      <c r="M393" s="287"/>
      <c r="N393" s="287"/>
      <c r="O393" s="287"/>
      <c r="P393" s="290"/>
      <c r="Q393" s="287"/>
      <c r="R393" s="265"/>
      <c r="S393" s="296"/>
      <c r="T393" s="296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7"/>
      <c r="F394" s="287"/>
      <c r="G394" s="287"/>
      <c r="H394" s="287"/>
      <c r="I394" s="287"/>
      <c r="J394" s="287"/>
      <c r="K394" s="287"/>
      <c r="L394" s="287"/>
      <c r="M394" s="287"/>
      <c r="N394" s="287"/>
      <c r="O394" s="287"/>
      <c r="P394" s="290"/>
      <c r="Q394" s="287"/>
      <c r="R394" s="265"/>
      <c r="S394" s="296"/>
      <c r="T394" s="296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7"/>
      <c r="F395" s="287"/>
      <c r="G395" s="287"/>
      <c r="H395" s="287"/>
      <c r="I395" s="287"/>
      <c r="J395" s="287"/>
      <c r="K395" s="287"/>
      <c r="L395" s="287"/>
      <c r="M395" s="287"/>
      <c r="N395" s="287"/>
      <c r="O395" s="287"/>
      <c r="P395" s="290"/>
      <c r="Q395" s="287"/>
      <c r="R395" s="265"/>
      <c r="S395" s="296"/>
      <c r="T395" s="296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7"/>
      <c r="F396" s="287"/>
      <c r="G396" s="287"/>
      <c r="H396" s="287"/>
      <c r="I396" s="287"/>
      <c r="J396" s="287"/>
      <c r="K396" s="287"/>
      <c r="L396" s="287"/>
      <c r="M396" s="287"/>
      <c r="N396" s="287"/>
      <c r="O396" s="287"/>
      <c r="P396" s="290"/>
      <c r="Q396" s="287"/>
      <c r="R396" s="265"/>
      <c r="S396" s="296"/>
      <c r="T396" s="296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7"/>
      <c r="F397" s="287"/>
      <c r="G397" s="287"/>
      <c r="H397" s="287"/>
      <c r="I397" s="287"/>
      <c r="J397" s="287"/>
      <c r="K397" s="287"/>
      <c r="L397" s="287"/>
      <c r="M397" s="287"/>
      <c r="N397" s="287"/>
      <c r="O397" s="287"/>
      <c r="P397" s="290"/>
      <c r="Q397" s="287"/>
      <c r="R397" s="265"/>
      <c r="S397" s="296"/>
      <c r="T397" s="296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7"/>
      <c r="F398" s="287"/>
      <c r="G398" s="287"/>
      <c r="H398" s="287"/>
      <c r="I398" s="287"/>
      <c r="J398" s="287"/>
      <c r="K398" s="287"/>
      <c r="L398" s="287"/>
      <c r="M398" s="287"/>
      <c r="N398" s="287"/>
      <c r="O398" s="287"/>
      <c r="P398" s="290"/>
      <c r="Q398" s="287"/>
      <c r="R398" s="265"/>
      <c r="S398" s="296"/>
      <c r="T398" s="296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7"/>
      <c r="F399" s="287"/>
      <c r="G399" s="287"/>
      <c r="H399" s="287"/>
      <c r="I399" s="287"/>
      <c r="J399" s="287"/>
      <c r="K399" s="287"/>
      <c r="L399" s="287"/>
      <c r="M399" s="287"/>
      <c r="N399" s="287"/>
      <c r="O399" s="287"/>
      <c r="P399" s="290"/>
      <c r="Q399" s="287"/>
      <c r="R399" s="265"/>
      <c r="S399" s="296"/>
      <c r="T399" s="296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7"/>
      <c r="F400" s="287"/>
      <c r="G400" s="287"/>
      <c r="H400" s="287"/>
      <c r="I400" s="287"/>
      <c r="J400" s="287"/>
      <c r="K400" s="287"/>
      <c r="L400" s="287"/>
      <c r="M400" s="287"/>
      <c r="N400" s="287"/>
      <c r="O400" s="287"/>
      <c r="P400" s="290"/>
      <c r="Q400" s="287"/>
      <c r="R400" s="265"/>
      <c r="S400" s="296"/>
      <c r="T400" s="296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7"/>
      <c r="F401" s="287"/>
      <c r="G401" s="287"/>
      <c r="H401" s="287"/>
      <c r="I401" s="287"/>
      <c r="J401" s="287"/>
      <c r="K401" s="287"/>
      <c r="L401" s="287"/>
      <c r="M401" s="287"/>
      <c r="N401" s="287"/>
      <c r="O401" s="287"/>
      <c r="P401" s="290"/>
      <c r="Q401" s="287"/>
      <c r="R401" s="265"/>
      <c r="S401" s="296"/>
      <c r="T401" s="296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7"/>
      <c r="F402" s="287"/>
      <c r="G402" s="287"/>
      <c r="H402" s="287"/>
      <c r="I402" s="287"/>
      <c r="J402" s="287"/>
      <c r="K402" s="287"/>
      <c r="L402" s="287"/>
      <c r="M402" s="287"/>
      <c r="N402" s="287"/>
      <c r="O402" s="287"/>
      <c r="P402" s="290"/>
      <c r="Q402" s="287"/>
      <c r="R402" s="265"/>
      <c r="S402" s="296"/>
      <c r="T402" s="296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7"/>
      <c r="F403" s="287"/>
      <c r="G403" s="287"/>
      <c r="H403" s="287"/>
      <c r="I403" s="287"/>
      <c r="J403" s="287"/>
      <c r="K403" s="287"/>
      <c r="L403" s="287"/>
      <c r="M403" s="287"/>
      <c r="N403" s="287"/>
      <c r="O403" s="287"/>
      <c r="P403" s="290"/>
      <c r="Q403" s="287"/>
      <c r="R403" s="265"/>
      <c r="S403" s="296"/>
      <c r="T403" s="296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7"/>
      <c r="F404" s="287"/>
      <c r="G404" s="287"/>
      <c r="H404" s="287"/>
      <c r="I404" s="287"/>
      <c r="J404" s="287"/>
      <c r="K404" s="287"/>
      <c r="L404" s="287"/>
      <c r="M404" s="287"/>
      <c r="N404" s="287"/>
      <c r="O404" s="287"/>
      <c r="P404" s="290"/>
      <c r="Q404" s="287"/>
      <c r="R404" s="265"/>
      <c r="S404" s="296"/>
      <c r="T404" s="296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7"/>
      <c r="F405" s="287"/>
      <c r="G405" s="287"/>
      <c r="H405" s="287"/>
      <c r="I405" s="287"/>
      <c r="J405" s="287"/>
      <c r="K405" s="287"/>
      <c r="L405" s="287"/>
      <c r="M405" s="287"/>
      <c r="N405" s="287"/>
      <c r="O405" s="287"/>
      <c r="P405" s="290"/>
      <c r="Q405" s="287"/>
      <c r="R405" s="265"/>
      <c r="S405" s="296"/>
      <c r="T405" s="296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7"/>
      <c r="F406" s="287"/>
      <c r="G406" s="287"/>
      <c r="H406" s="287"/>
      <c r="I406" s="287"/>
      <c r="J406" s="287"/>
      <c r="K406" s="287"/>
      <c r="L406" s="287"/>
      <c r="M406" s="287"/>
      <c r="N406" s="287"/>
      <c r="O406" s="287"/>
      <c r="P406" s="290"/>
      <c r="Q406" s="287"/>
      <c r="R406" s="265"/>
      <c r="S406" s="296"/>
      <c r="T406" s="296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7"/>
      <c r="F407" s="287"/>
      <c r="G407" s="287"/>
      <c r="H407" s="287"/>
      <c r="I407" s="287"/>
      <c r="J407" s="287"/>
      <c r="K407" s="287"/>
      <c r="L407" s="287"/>
      <c r="M407" s="287"/>
      <c r="N407" s="287"/>
      <c r="O407" s="287"/>
      <c r="P407" s="290"/>
      <c r="Q407" s="287"/>
      <c r="R407" s="265"/>
      <c r="S407" s="296"/>
      <c r="T407" s="296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7"/>
      <c r="F408" s="287"/>
      <c r="G408" s="287"/>
      <c r="H408" s="287"/>
      <c r="I408" s="287"/>
      <c r="J408" s="287"/>
      <c r="K408" s="287"/>
      <c r="L408" s="287"/>
      <c r="M408" s="287"/>
      <c r="N408" s="287"/>
      <c r="O408" s="287"/>
      <c r="P408" s="290"/>
      <c r="Q408" s="287"/>
      <c r="R408" s="265"/>
      <c r="S408" s="296"/>
      <c r="T408" s="296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7"/>
      <c r="F409" s="287"/>
      <c r="G409" s="287"/>
      <c r="H409" s="287"/>
      <c r="I409" s="287"/>
      <c r="J409" s="287"/>
      <c r="K409" s="287"/>
      <c r="L409" s="287"/>
      <c r="M409" s="287"/>
      <c r="N409" s="287"/>
      <c r="O409" s="287"/>
      <c r="P409" s="290"/>
      <c r="Q409" s="287"/>
      <c r="R409" s="265"/>
      <c r="S409" s="296"/>
      <c r="T409" s="296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7"/>
      <c r="F410" s="287"/>
      <c r="G410" s="287"/>
      <c r="H410" s="287"/>
      <c r="I410" s="287"/>
      <c r="J410" s="287"/>
      <c r="K410" s="287"/>
      <c r="L410" s="287"/>
      <c r="M410" s="287"/>
      <c r="N410" s="287"/>
      <c r="O410" s="287"/>
      <c r="P410" s="290"/>
      <c r="Q410" s="287"/>
      <c r="R410" s="265"/>
      <c r="S410" s="296"/>
      <c r="T410" s="296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7"/>
      <c r="F411" s="287"/>
      <c r="G411" s="287"/>
      <c r="H411" s="287"/>
      <c r="I411" s="287"/>
      <c r="J411" s="287"/>
      <c r="K411" s="287"/>
      <c r="L411" s="287"/>
      <c r="M411" s="287"/>
      <c r="N411" s="287"/>
      <c r="O411" s="287"/>
      <c r="P411" s="290"/>
      <c r="Q411" s="287"/>
      <c r="R411" s="265"/>
      <c r="S411" s="296"/>
      <c r="T411" s="296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7"/>
      <c r="F412" s="287"/>
      <c r="G412" s="287"/>
      <c r="H412" s="287"/>
      <c r="I412" s="287"/>
      <c r="J412" s="287"/>
      <c r="K412" s="287"/>
      <c r="L412" s="287"/>
      <c r="M412" s="287"/>
      <c r="N412" s="287"/>
      <c r="O412" s="287"/>
      <c r="P412" s="290"/>
      <c r="Q412" s="287"/>
      <c r="R412" s="265"/>
      <c r="S412" s="296"/>
      <c r="T412" s="296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7"/>
      <c r="F413" s="287"/>
      <c r="G413" s="287"/>
      <c r="H413" s="287"/>
      <c r="I413" s="287"/>
      <c r="J413" s="287"/>
      <c r="K413" s="287"/>
      <c r="L413" s="287"/>
      <c r="M413" s="287"/>
      <c r="N413" s="287"/>
      <c r="O413" s="287"/>
      <c r="P413" s="290"/>
      <c r="Q413" s="287"/>
      <c r="R413" s="265"/>
      <c r="S413" s="296"/>
      <c r="T413" s="296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7"/>
      <c r="F414" s="287"/>
      <c r="G414" s="287"/>
      <c r="H414" s="287"/>
      <c r="I414" s="287"/>
      <c r="J414" s="287"/>
      <c r="K414" s="287"/>
      <c r="L414" s="287"/>
      <c r="M414" s="287"/>
      <c r="N414" s="287"/>
      <c r="O414" s="287"/>
      <c r="P414" s="290"/>
      <c r="Q414" s="287"/>
      <c r="R414" s="265"/>
      <c r="S414" s="296"/>
      <c r="T414" s="296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7"/>
      <c r="F415" s="287"/>
      <c r="G415" s="287"/>
      <c r="H415" s="287"/>
      <c r="I415" s="287"/>
      <c r="J415" s="287"/>
      <c r="K415" s="287"/>
      <c r="L415" s="287"/>
      <c r="M415" s="287"/>
      <c r="N415" s="287"/>
      <c r="O415" s="287"/>
      <c r="P415" s="290"/>
      <c r="Q415" s="287"/>
      <c r="R415" s="265"/>
      <c r="S415" s="296"/>
      <c r="T415" s="296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7"/>
      <c r="F416" s="287"/>
      <c r="G416" s="287"/>
      <c r="H416" s="287"/>
      <c r="I416" s="287"/>
      <c r="J416" s="287"/>
      <c r="K416" s="287"/>
      <c r="L416" s="287"/>
      <c r="M416" s="287"/>
      <c r="N416" s="287"/>
      <c r="O416" s="287"/>
      <c r="P416" s="290"/>
      <c r="Q416" s="287"/>
      <c r="R416" s="265"/>
      <c r="S416" s="296"/>
      <c r="T416" s="296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7"/>
      <c r="F417" s="287"/>
      <c r="G417" s="287"/>
      <c r="H417" s="287"/>
      <c r="I417" s="287"/>
      <c r="J417" s="287"/>
      <c r="K417" s="287"/>
      <c r="L417" s="287"/>
      <c r="M417" s="287"/>
      <c r="N417" s="287"/>
      <c r="O417" s="287"/>
      <c r="P417" s="290"/>
      <c r="Q417" s="287"/>
      <c r="R417" s="265"/>
      <c r="S417" s="296"/>
      <c r="T417" s="296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7"/>
      <c r="F418" s="287"/>
      <c r="G418" s="287"/>
      <c r="H418" s="287"/>
      <c r="I418" s="287"/>
      <c r="J418" s="287"/>
      <c r="K418" s="287"/>
      <c r="L418" s="287"/>
      <c r="M418" s="287"/>
      <c r="N418" s="287"/>
      <c r="O418" s="287"/>
      <c r="P418" s="290"/>
      <c r="Q418" s="287"/>
      <c r="R418" s="265"/>
      <c r="S418" s="296"/>
      <c r="T418" s="296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7"/>
      <c r="F419" s="287"/>
      <c r="G419" s="287"/>
      <c r="H419" s="287"/>
      <c r="I419" s="287"/>
      <c r="J419" s="287"/>
      <c r="K419" s="287"/>
      <c r="L419" s="287"/>
      <c r="M419" s="287"/>
      <c r="N419" s="287"/>
      <c r="O419" s="287"/>
      <c r="P419" s="290"/>
      <c r="Q419" s="287"/>
      <c r="R419" s="265"/>
      <c r="S419" s="296"/>
      <c r="T419" s="296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7"/>
      <c r="F420" s="287"/>
      <c r="G420" s="287"/>
      <c r="H420" s="287"/>
      <c r="I420" s="287"/>
      <c r="J420" s="287"/>
      <c r="K420" s="287"/>
      <c r="L420" s="287"/>
      <c r="M420" s="287"/>
      <c r="N420" s="287"/>
      <c r="O420" s="287"/>
      <c r="P420" s="290"/>
      <c r="Q420" s="287"/>
      <c r="R420" s="265"/>
      <c r="S420" s="296"/>
      <c r="T420" s="296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7"/>
      <c r="F421" s="287"/>
      <c r="G421" s="287"/>
      <c r="H421" s="287"/>
      <c r="I421" s="287"/>
      <c r="J421" s="287"/>
      <c r="K421" s="287"/>
      <c r="L421" s="287"/>
      <c r="M421" s="287"/>
      <c r="N421" s="287"/>
      <c r="O421" s="287"/>
      <c r="P421" s="290"/>
      <c r="Q421" s="287"/>
      <c r="R421" s="265"/>
      <c r="S421" s="296"/>
      <c r="T421" s="296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7"/>
      <c r="F422" s="287"/>
      <c r="G422" s="287"/>
      <c r="H422" s="287"/>
      <c r="I422" s="287"/>
      <c r="J422" s="287"/>
      <c r="K422" s="287"/>
      <c r="L422" s="287"/>
      <c r="M422" s="287"/>
      <c r="N422" s="287"/>
      <c r="O422" s="287"/>
      <c r="P422" s="290"/>
      <c r="Q422" s="287"/>
      <c r="R422" s="265"/>
      <c r="S422" s="296"/>
      <c r="T422" s="296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7"/>
      <c r="F423" s="287"/>
      <c r="G423" s="287"/>
      <c r="H423" s="287"/>
      <c r="I423" s="287"/>
      <c r="J423" s="287"/>
      <c r="K423" s="287"/>
      <c r="L423" s="287"/>
      <c r="M423" s="287"/>
      <c r="N423" s="287"/>
      <c r="O423" s="287"/>
      <c r="P423" s="290"/>
      <c r="Q423" s="287"/>
      <c r="R423" s="265"/>
      <c r="S423" s="296"/>
      <c r="T423" s="296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7"/>
      <c r="F424" s="287"/>
      <c r="G424" s="287"/>
      <c r="H424" s="287"/>
      <c r="I424" s="287"/>
      <c r="J424" s="287"/>
      <c r="K424" s="287"/>
      <c r="L424" s="287"/>
      <c r="M424" s="287"/>
      <c r="N424" s="287"/>
      <c r="O424" s="287"/>
      <c r="P424" s="290"/>
      <c r="Q424" s="287"/>
      <c r="R424" s="265"/>
      <c r="S424" s="296"/>
      <c r="T424" s="296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7"/>
      <c r="F425" s="287"/>
      <c r="G425" s="287"/>
      <c r="H425" s="287"/>
      <c r="I425" s="287"/>
      <c r="J425" s="287"/>
      <c r="K425" s="287"/>
      <c r="L425" s="287"/>
      <c r="M425" s="287"/>
      <c r="N425" s="287"/>
      <c r="O425" s="287"/>
      <c r="P425" s="290"/>
      <c r="Q425" s="287"/>
      <c r="R425" s="265"/>
      <c r="S425" s="296"/>
      <c r="T425" s="296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7"/>
      <c r="F426" s="287"/>
      <c r="G426" s="287"/>
      <c r="H426" s="287"/>
      <c r="I426" s="287"/>
      <c r="J426" s="287"/>
      <c r="K426" s="287"/>
      <c r="L426" s="287"/>
      <c r="M426" s="287"/>
      <c r="N426" s="287"/>
      <c r="O426" s="287"/>
      <c r="P426" s="290"/>
      <c r="Q426" s="287"/>
      <c r="R426" s="265"/>
      <c r="S426" s="296"/>
      <c r="T426" s="296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7"/>
      <c r="F427" s="287"/>
      <c r="G427" s="287"/>
      <c r="H427" s="287"/>
      <c r="I427" s="287"/>
      <c r="J427" s="287"/>
      <c r="K427" s="287"/>
      <c r="L427" s="287"/>
      <c r="M427" s="287"/>
      <c r="N427" s="287"/>
      <c r="O427" s="287"/>
      <c r="P427" s="290"/>
      <c r="Q427" s="287"/>
      <c r="R427" s="265"/>
      <c r="S427" s="296"/>
      <c r="T427" s="296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7"/>
      <c r="F428" s="287"/>
      <c r="G428" s="287"/>
      <c r="H428" s="287"/>
      <c r="I428" s="287"/>
      <c r="J428" s="287"/>
      <c r="K428" s="287"/>
      <c r="L428" s="287"/>
      <c r="M428" s="287"/>
      <c r="N428" s="287"/>
      <c r="O428" s="287"/>
      <c r="P428" s="290"/>
      <c r="Q428" s="287"/>
      <c r="R428" s="265"/>
      <c r="S428" s="296"/>
      <c r="T428" s="296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7"/>
      <c r="F429" s="287"/>
      <c r="G429" s="287"/>
      <c r="H429" s="287"/>
      <c r="I429" s="287"/>
      <c r="J429" s="287"/>
      <c r="K429" s="287"/>
      <c r="L429" s="287"/>
      <c r="M429" s="287"/>
      <c r="N429" s="287"/>
      <c r="O429" s="287"/>
      <c r="P429" s="290"/>
      <c r="Q429" s="287"/>
      <c r="R429" s="265"/>
      <c r="S429" s="296"/>
      <c r="T429" s="296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7"/>
      <c r="F430" s="287"/>
      <c r="G430" s="287"/>
      <c r="H430" s="287"/>
      <c r="I430" s="287"/>
      <c r="J430" s="287"/>
      <c r="K430" s="287"/>
      <c r="L430" s="287"/>
      <c r="M430" s="287"/>
      <c r="N430" s="287"/>
      <c r="O430" s="287"/>
      <c r="P430" s="290"/>
      <c r="Q430" s="287"/>
      <c r="R430" s="265"/>
      <c r="S430" s="296"/>
      <c r="T430" s="296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7"/>
      <c r="F431" s="287"/>
      <c r="G431" s="287"/>
      <c r="H431" s="287"/>
      <c r="I431" s="287"/>
      <c r="J431" s="287"/>
      <c r="K431" s="287"/>
      <c r="L431" s="287"/>
      <c r="M431" s="287"/>
      <c r="N431" s="287"/>
      <c r="O431" s="287"/>
      <c r="P431" s="290"/>
      <c r="Q431" s="287"/>
      <c r="R431" s="265"/>
      <c r="S431" s="296"/>
      <c r="T431" s="296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7"/>
      <c r="F432" s="287"/>
      <c r="G432" s="287"/>
      <c r="H432" s="287"/>
      <c r="I432" s="287"/>
      <c r="J432" s="287"/>
      <c r="K432" s="287"/>
      <c r="L432" s="287"/>
      <c r="M432" s="287"/>
      <c r="N432" s="287"/>
      <c r="O432" s="287"/>
      <c r="P432" s="290"/>
      <c r="Q432" s="287"/>
      <c r="R432" s="265"/>
      <c r="S432" s="296"/>
      <c r="T432" s="296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7"/>
      <c r="F433" s="287"/>
      <c r="G433" s="287"/>
      <c r="H433" s="287"/>
      <c r="I433" s="287"/>
      <c r="J433" s="287"/>
      <c r="K433" s="287"/>
      <c r="L433" s="287"/>
      <c r="M433" s="287"/>
      <c r="N433" s="287"/>
      <c r="O433" s="287"/>
      <c r="P433" s="290"/>
      <c r="Q433" s="287"/>
      <c r="R433" s="265"/>
      <c r="S433" s="296"/>
      <c r="T433" s="296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7"/>
      <c r="F434" s="287"/>
      <c r="G434" s="287"/>
      <c r="H434" s="287"/>
      <c r="I434" s="287"/>
      <c r="J434" s="287"/>
      <c r="K434" s="287"/>
      <c r="L434" s="287"/>
      <c r="M434" s="287"/>
      <c r="N434" s="287"/>
      <c r="O434" s="287"/>
      <c r="P434" s="290"/>
      <c r="Q434" s="287"/>
      <c r="R434" s="265"/>
      <c r="S434" s="296"/>
      <c r="T434" s="296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7"/>
      <c r="F435" s="287"/>
      <c r="G435" s="287"/>
      <c r="H435" s="287"/>
      <c r="I435" s="287"/>
      <c r="J435" s="287"/>
      <c r="K435" s="287"/>
      <c r="L435" s="287"/>
      <c r="M435" s="287"/>
      <c r="N435" s="287"/>
      <c r="O435" s="287"/>
      <c r="P435" s="290"/>
      <c r="Q435" s="287"/>
      <c r="R435" s="265"/>
      <c r="S435" s="296"/>
      <c r="T435" s="296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7"/>
      <c r="F436" s="287"/>
      <c r="G436" s="287"/>
      <c r="H436" s="287"/>
      <c r="I436" s="287"/>
      <c r="J436" s="287"/>
      <c r="K436" s="287"/>
      <c r="L436" s="287"/>
      <c r="M436" s="287"/>
      <c r="N436" s="287"/>
      <c r="O436" s="287"/>
      <c r="P436" s="290"/>
      <c r="Q436" s="287"/>
      <c r="R436" s="265"/>
      <c r="S436" s="296"/>
      <c r="T436" s="296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7"/>
      <c r="F437" s="287"/>
      <c r="G437" s="287"/>
      <c r="H437" s="287"/>
      <c r="I437" s="287"/>
      <c r="J437" s="287"/>
      <c r="K437" s="287"/>
      <c r="L437" s="287"/>
      <c r="M437" s="287"/>
      <c r="N437" s="287"/>
      <c r="O437" s="287"/>
      <c r="P437" s="290"/>
      <c r="Q437" s="287"/>
      <c r="R437" s="265"/>
      <c r="S437" s="296"/>
      <c r="T437" s="296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7"/>
      <c r="F438" s="287"/>
      <c r="G438" s="287"/>
      <c r="H438" s="287"/>
      <c r="I438" s="287"/>
      <c r="J438" s="287"/>
      <c r="K438" s="287"/>
      <c r="L438" s="287"/>
      <c r="M438" s="287"/>
      <c r="N438" s="287"/>
      <c r="O438" s="287"/>
      <c r="P438" s="290"/>
      <c r="Q438" s="287"/>
      <c r="R438" s="265"/>
      <c r="S438" s="296"/>
      <c r="T438" s="296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7"/>
      <c r="F439" s="287"/>
      <c r="G439" s="287"/>
      <c r="H439" s="287"/>
      <c r="I439" s="287"/>
      <c r="J439" s="287"/>
      <c r="K439" s="287"/>
      <c r="L439" s="287"/>
      <c r="M439" s="287"/>
      <c r="N439" s="287"/>
      <c r="O439" s="287"/>
      <c r="P439" s="290"/>
      <c r="Q439" s="287"/>
      <c r="R439" s="265"/>
      <c r="S439" s="296"/>
      <c r="T439" s="296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7"/>
      <c r="F440" s="287"/>
      <c r="G440" s="287"/>
      <c r="H440" s="287"/>
      <c r="I440" s="287"/>
      <c r="J440" s="287"/>
      <c r="K440" s="287"/>
      <c r="L440" s="287"/>
      <c r="M440" s="287"/>
      <c r="N440" s="287"/>
      <c r="O440" s="287"/>
      <c r="P440" s="290"/>
      <c r="Q440" s="287"/>
      <c r="R440" s="265"/>
      <c r="S440" s="296"/>
      <c r="T440" s="296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7"/>
      <c r="F441" s="287"/>
      <c r="G441" s="287"/>
      <c r="H441" s="287"/>
      <c r="I441" s="287"/>
      <c r="J441" s="287"/>
      <c r="K441" s="287"/>
      <c r="L441" s="287"/>
      <c r="M441" s="287"/>
      <c r="N441" s="287"/>
      <c r="O441" s="287"/>
      <c r="P441" s="290"/>
      <c r="Q441" s="287"/>
      <c r="R441" s="265"/>
      <c r="S441" s="296"/>
      <c r="T441" s="296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7"/>
      <c r="F442" s="287"/>
      <c r="G442" s="287"/>
      <c r="H442" s="287"/>
      <c r="I442" s="287"/>
      <c r="J442" s="287"/>
      <c r="K442" s="287"/>
      <c r="L442" s="287"/>
      <c r="M442" s="287"/>
      <c r="N442" s="287"/>
      <c r="O442" s="287"/>
      <c r="P442" s="290"/>
      <c r="Q442" s="287"/>
      <c r="R442" s="265"/>
      <c r="S442" s="296"/>
      <c r="T442" s="296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7"/>
      <c r="F443" s="287"/>
      <c r="G443" s="287"/>
      <c r="H443" s="287"/>
      <c r="I443" s="287"/>
      <c r="J443" s="287"/>
      <c r="K443" s="287"/>
      <c r="L443" s="287"/>
      <c r="M443" s="287"/>
      <c r="N443" s="287"/>
      <c r="O443" s="287"/>
      <c r="P443" s="290"/>
      <c r="Q443" s="287"/>
      <c r="R443" s="265"/>
      <c r="S443" s="296"/>
      <c r="T443" s="296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7"/>
      <c r="F444" s="287"/>
      <c r="G444" s="287"/>
      <c r="H444" s="287"/>
      <c r="I444" s="287"/>
      <c r="J444" s="287"/>
      <c r="K444" s="287"/>
      <c r="L444" s="287"/>
      <c r="M444" s="287"/>
      <c r="N444" s="287"/>
      <c r="O444" s="287"/>
      <c r="P444" s="290"/>
      <c r="Q444" s="287"/>
      <c r="R444" s="265"/>
      <c r="S444" s="296"/>
      <c r="T444" s="296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7"/>
      <c r="F445" s="287"/>
      <c r="G445" s="287"/>
      <c r="H445" s="287"/>
      <c r="I445" s="287"/>
      <c r="J445" s="287"/>
      <c r="K445" s="287"/>
      <c r="L445" s="287"/>
      <c r="M445" s="287"/>
      <c r="N445" s="287"/>
      <c r="O445" s="287"/>
      <c r="P445" s="290"/>
      <c r="Q445" s="287"/>
      <c r="R445" s="265"/>
      <c r="S445" s="296"/>
      <c r="T445" s="296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7"/>
      <c r="F446" s="287"/>
      <c r="G446" s="287"/>
      <c r="H446" s="287"/>
      <c r="I446" s="287"/>
      <c r="J446" s="287"/>
      <c r="K446" s="287"/>
      <c r="L446" s="287"/>
      <c r="M446" s="287"/>
      <c r="N446" s="287"/>
      <c r="O446" s="287"/>
      <c r="P446" s="290"/>
      <c r="Q446" s="287"/>
      <c r="R446" s="265"/>
      <c r="S446" s="296"/>
      <c r="T446" s="296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7"/>
      <c r="F447" s="287"/>
      <c r="G447" s="287"/>
      <c r="H447" s="287"/>
      <c r="I447" s="287"/>
      <c r="J447" s="287"/>
      <c r="K447" s="287"/>
      <c r="L447" s="287"/>
      <c r="M447" s="287"/>
      <c r="N447" s="287"/>
      <c r="O447" s="287"/>
      <c r="P447" s="290"/>
      <c r="Q447" s="287"/>
      <c r="R447" s="265"/>
      <c r="S447" s="296"/>
      <c r="T447" s="296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7"/>
      <c r="F448" s="287"/>
      <c r="G448" s="287"/>
      <c r="H448" s="287"/>
      <c r="I448" s="287"/>
      <c r="J448" s="287"/>
      <c r="K448" s="287"/>
      <c r="L448" s="287"/>
      <c r="M448" s="287"/>
      <c r="N448" s="287"/>
      <c r="O448" s="287"/>
      <c r="P448" s="290"/>
      <c r="Q448" s="287"/>
      <c r="R448" s="265"/>
      <c r="S448" s="296"/>
      <c r="T448" s="296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7"/>
      <c r="F449" s="287"/>
      <c r="G449" s="287"/>
      <c r="H449" s="287"/>
      <c r="I449" s="287"/>
      <c r="J449" s="287"/>
      <c r="K449" s="287"/>
      <c r="L449" s="287"/>
      <c r="M449" s="287"/>
      <c r="N449" s="287"/>
      <c r="O449" s="287"/>
      <c r="P449" s="290"/>
      <c r="Q449" s="287"/>
      <c r="R449" s="265"/>
      <c r="S449" s="296"/>
      <c r="T449" s="296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7"/>
      <c r="F450" s="287"/>
      <c r="G450" s="287"/>
      <c r="H450" s="287"/>
      <c r="I450" s="287"/>
      <c r="J450" s="287"/>
      <c r="K450" s="287"/>
      <c r="L450" s="287"/>
      <c r="M450" s="287"/>
      <c r="N450" s="287"/>
      <c r="O450" s="287"/>
      <c r="P450" s="290"/>
      <c r="Q450" s="287"/>
      <c r="R450" s="265"/>
      <c r="S450" s="296"/>
      <c r="T450" s="296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7"/>
      <c r="F451" s="287"/>
      <c r="G451" s="287"/>
      <c r="H451" s="287"/>
      <c r="I451" s="287"/>
      <c r="J451" s="287"/>
      <c r="K451" s="287"/>
      <c r="L451" s="287"/>
      <c r="M451" s="287"/>
      <c r="N451" s="287"/>
      <c r="O451" s="287"/>
      <c r="P451" s="290"/>
      <c r="Q451" s="287"/>
      <c r="R451" s="265"/>
      <c r="S451" s="296"/>
      <c r="T451" s="296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7"/>
      <c r="F452" s="287"/>
      <c r="G452" s="287"/>
      <c r="H452" s="287"/>
      <c r="I452" s="287"/>
      <c r="J452" s="287"/>
      <c r="K452" s="287"/>
      <c r="L452" s="287"/>
      <c r="M452" s="287"/>
      <c r="N452" s="287"/>
      <c r="O452" s="287"/>
      <c r="P452" s="290"/>
      <c r="Q452" s="287"/>
      <c r="R452" s="265"/>
      <c r="S452" s="296"/>
      <c r="T452" s="296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7"/>
      <c r="F453" s="287"/>
      <c r="G453" s="287"/>
      <c r="H453" s="287"/>
      <c r="I453" s="287"/>
      <c r="J453" s="287"/>
      <c r="K453" s="287"/>
      <c r="L453" s="287"/>
      <c r="M453" s="287"/>
      <c r="N453" s="287"/>
      <c r="O453" s="287"/>
      <c r="P453" s="290"/>
      <c r="Q453" s="287"/>
      <c r="R453" s="265"/>
      <c r="S453" s="296"/>
      <c r="T453" s="296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7"/>
      <c r="F454" s="287"/>
      <c r="G454" s="287"/>
      <c r="H454" s="287"/>
      <c r="I454" s="287"/>
      <c r="J454" s="287"/>
      <c r="K454" s="287"/>
      <c r="L454" s="287"/>
      <c r="M454" s="287"/>
      <c r="N454" s="287"/>
      <c r="O454" s="287"/>
      <c r="P454" s="290"/>
      <c r="Q454" s="287"/>
      <c r="R454" s="265"/>
      <c r="S454" s="296"/>
      <c r="T454" s="296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7"/>
      <c r="F455" s="287"/>
      <c r="G455" s="287"/>
      <c r="H455" s="287"/>
      <c r="I455" s="287"/>
      <c r="J455" s="287"/>
      <c r="K455" s="287"/>
      <c r="L455" s="287"/>
      <c r="M455" s="287"/>
      <c r="N455" s="287"/>
      <c r="O455" s="287"/>
      <c r="P455" s="290"/>
      <c r="Q455" s="287"/>
      <c r="R455" s="265"/>
      <c r="S455" s="296"/>
      <c r="T455" s="296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7"/>
      <c r="F456" s="287"/>
      <c r="G456" s="287"/>
      <c r="H456" s="287"/>
      <c r="I456" s="287"/>
      <c r="J456" s="287"/>
      <c r="K456" s="287"/>
      <c r="L456" s="287"/>
      <c r="M456" s="287"/>
      <c r="N456" s="287"/>
      <c r="O456" s="287"/>
      <c r="P456" s="290"/>
      <c r="Q456" s="287"/>
      <c r="R456" s="265"/>
      <c r="S456" s="296"/>
      <c r="T456" s="296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7"/>
      <c r="F457" s="287"/>
      <c r="G457" s="287"/>
      <c r="H457" s="287"/>
      <c r="I457" s="287"/>
      <c r="J457" s="287"/>
      <c r="K457" s="287"/>
      <c r="L457" s="287"/>
      <c r="M457" s="287"/>
      <c r="N457" s="287"/>
      <c r="O457" s="287"/>
      <c r="P457" s="290"/>
      <c r="Q457" s="287"/>
      <c r="R457" s="265"/>
      <c r="S457" s="296"/>
      <c r="T457" s="296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7"/>
      <c r="F458" s="287"/>
      <c r="G458" s="287"/>
      <c r="H458" s="287"/>
      <c r="I458" s="287"/>
      <c r="J458" s="287"/>
      <c r="K458" s="287"/>
      <c r="L458" s="287"/>
      <c r="M458" s="287"/>
      <c r="N458" s="287"/>
      <c r="O458" s="287"/>
      <c r="P458" s="290"/>
      <c r="Q458" s="287"/>
      <c r="R458" s="265"/>
      <c r="S458" s="296"/>
      <c r="T458" s="296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7"/>
      <c r="F459" s="287"/>
      <c r="G459" s="287"/>
      <c r="H459" s="287"/>
      <c r="I459" s="287"/>
      <c r="J459" s="287"/>
      <c r="K459" s="287"/>
      <c r="L459" s="287"/>
      <c r="M459" s="287"/>
      <c r="N459" s="287"/>
      <c r="O459" s="287"/>
      <c r="P459" s="290"/>
      <c r="Q459" s="287"/>
      <c r="R459" s="265"/>
      <c r="S459" s="296"/>
      <c r="T459" s="296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7"/>
      <c r="F460" s="287"/>
      <c r="G460" s="287"/>
      <c r="H460" s="287"/>
      <c r="I460" s="287"/>
      <c r="J460" s="287"/>
      <c r="K460" s="287"/>
      <c r="L460" s="287"/>
      <c r="M460" s="287"/>
      <c r="N460" s="287"/>
      <c r="O460" s="287"/>
      <c r="P460" s="290"/>
      <c r="Q460" s="287"/>
      <c r="R460" s="265"/>
      <c r="S460" s="296"/>
      <c r="T460" s="296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7"/>
      <c r="F461" s="287"/>
      <c r="G461" s="287"/>
      <c r="H461" s="287"/>
      <c r="I461" s="287"/>
      <c r="J461" s="287"/>
      <c r="K461" s="287"/>
      <c r="L461" s="287"/>
      <c r="M461" s="287"/>
      <c r="N461" s="287"/>
      <c r="O461" s="287"/>
      <c r="P461" s="290"/>
      <c r="Q461" s="287"/>
      <c r="R461" s="265"/>
      <c r="S461" s="296"/>
      <c r="T461" s="296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7"/>
      <c r="F462" s="287"/>
      <c r="G462" s="287"/>
      <c r="H462" s="287"/>
      <c r="I462" s="287"/>
      <c r="J462" s="287"/>
      <c r="K462" s="287"/>
      <c r="L462" s="287"/>
      <c r="M462" s="287"/>
      <c r="N462" s="287"/>
      <c r="O462" s="287"/>
      <c r="P462" s="290"/>
      <c r="Q462" s="287"/>
      <c r="R462" s="265"/>
      <c r="S462" s="296"/>
      <c r="T462" s="296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7"/>
      <c r="F463" s="287"/>
      <c r="G463" s="287"/>
      <c r="H463" s="287"/>
      <c r="I463" s="287"/>
      <c r="J463" s="287"/>
      <c r="K463" s="287"/>
      <c r="L463" s="287"/>
      <c r="M463" s="287"/>
      <c r="N463" s="287"/>
      <c r="O463" s="287"/>
      <c r="P463" s="290"/>
      <c r="Q463" s="287"/>
      <c r="R463" s="265"/>
      <c r="S463" s="296"/>
      <c r="T463" s="296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7"/>
      <c r="F464" s="287"/>
      <c r="G464" s="287"/>
      <c r="H464" s="287"/>
      <c r="I464" s="287"/>
      <c r="J464" s="287"/>
      <c r="K464" s="287"/>
      <c r="L464" s="287"/>
      <c r="M464" s="287"/>
      <c r="N464" s="287"/>
      <c r="O464" s="287"/>
      <c r="P464" s="290"/>
      <c r="Q464" s="287"/>
      <c r="R464" s="265"/>
      <c r="S464" s="296"/>
      <c r="T464" s="296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7"/>
      <c r="F465" s="287"/>
      <c r="G465" s="287"/>
      <c r="H465" s="287"/>
      <c r="I465" s="287"/>
      <c r="J465" s="287"/>
      <c r="K465" s="287"/>
      <c r="L465" s="287"/>
      <c r="M465" s="287"/>
      <c r="N465" s="287"/>
      <c r="O465" s="287"/>
      <c r="P465" s="290"/>
      <c r="Q465" s="287"/>
      <c r="R465" s="265"/>
      <c r="S465" s="296"/>
      <c r="T465" s="296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7"/>
      <c r="F466" s="287"/>
      <c r="G466" s="287"/>
      <c r="H466" s="287"/>
      <c r="I466" s="287"/>
      <c r="J466" s="287"/>
      <c r="K466" s="287"/>
      <c r="L466" s="287"/>
      <c r="M466" s="287"/>
      <c r="N466" s="287"/>
      <c r="O466" s="287"/>
      <c r="P466" s="290"/>
      <c r="Q466" s="287"/>
      <c r="R466" s="265"/>
      <c r="S466" s="296"/>
      <c r="T466" s="296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7"/>
      <c r="F467" s="287"/>
      <c r="G467" s="287"/>
      <c r="H467" s="287"/>
      <c r="I467" s="287"/>
      <c r="J467" s="287"/>
      <c r="K467" s="287"/>
      <c r="L467" s="287"/>
      <c r="M467" s="287"/>
      <c r="N467" s="287"/>
      <c r="O467" s="287"/>
      <c r="P467" s="290"/>
      <c r="Q467" s="287"/>
      <c r="R467" s="265"/>
      <c r="S467" s="296"/>
      <c r="T467" s="296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7"/>
      <c r="F468" s="287"/>
      <c r="G468" s="287"/>
      <c r="H468" s="287"/>
      <c r="I468" s="287"/>
      <c r="J468" s="287"/>
      <c r="K468" s="287"/>
      <c r="L468" s="287"/>
      <c r="M468" s="287"/>
      <c r="N468" s="287"/>
      <c r="O468" s="287"/>
      <c r="P468" s="290"/>
      <c r="Q468" s="287"/>
      <c r="R468" s="265"/>
      <c r="S468" s="296"/>
      <c r="T468" s="296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7"/>
      <c r="F469" s="287"/>
      <c r="G469" s="287"/>
      <c r="H469" s="287"/>
      <c r="I469" s="287"/>
      <c r="J469" s="287"/>
      <c r="K469" s="287"/>
      <c r="L469" s="287"/>
      <c r="M469" s="287"/>
      <c r="N469" s="287"/>
      <c r="O469" s="287"/>
      <c r="P469" s="290"/>
      <c r="Q469" s="287"/>
      <c r="R469" s="265"/>
      <c r="S469" s="296"/>
      <c r="T469" s="296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7"/>
      <c r="F470" s="287"/>
      <c r="G470" s="287"/>
      <c r="H470" s="287"/>
      <c r="I470" s="287"/>
      <c r="J470" s="287"/>
      <c r="K470" s="287"/>
      <c r="L470" s="287"/>
      <c r="M470" s="287"/>
      <c r="N470" s="287"/>
      <c r="O470" s="287"/>
      <c r="P470" s="290"/>
      <c r="Q470" s="287"/>
      <c r="R470" s="265"/>
      <c r="S470" s="296"/>
      <c r="T470" s="296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7"/>
      <c r="F471" s="287"/>
      <c r="G471" s="287"/>
      <c r="H471" s="287"/>
      <c r="I471" s="287"/>
      <c r="J471" s="287"/>
      <c r="K471" s="287"/>
      <c r="L471" s="287"/>
      <c r="M471" s="287"/>
      <c r="N471" s="287"/>
      <c r="O471" s="287"/>
      <c r="P471" s="290"/>
      <c r="Q471" s="287"/>
      <c r="R471" s="265"/>
      <c r="S471" s="296"/>
      <c r="T471" s="296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7"/>
      <c r="F472" s="287"/>
      <c r="G472" s="287"/>
      <c r="H472" s="287"/>
      <c r="I472" s="287"/>
      <c r="J472" s="287"/>
      <c r="K472" s="287"/>
      <c r="L472" s="287"/>
      <c r="M472" s="287"/>
      <c r="N472" s="287"/>
      <c r="O472" s="287"/>
      <c r="P472" s="290"/>
      <c r="Q472" s="287"/>
      <c r="R472" s="265"/>
      <c r="S472" s="296"/>
      <c r="T472" s="296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7"/>
      <c r="F473" s="287"/>
      <c r="G473" s="287"/>
      <c r="H473" s="287"/>
      <c r="I473" s="287"/>
      <c r="J473" s="287"/>
      <c r="K473" s="287"/>
      <c r="L473" s="287"/>
      <c r="M473" s="287"/>
      <c r="N473" s="287"/>
      <c r="O473" s="287"/>
      <c r="P473" s="290"/>
      <c r="Q473" s="287"/>
      <c r="R473" s="265"/>
      <c r="S473" s="296"/>
      <c r="T473" s="296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7"/>
      <c r="F474" s="287"/>
      <c r="G474" s="287"/>
      <c r="H474" s="287"/>
      <c r="I474" s="287"/>
      <c r="J474" s="287"/>
      <c r="K474" s="287"/>
      <c r="L474" s="287"/>
      <c r="M474" s="287"/>
      <c r="N474" s="287"/>
      <c r="O474" s="287"/>
      <c r="P474" s="290"/>
      <c r="Q474" s="287"/>
      <c r="R474" s="265"/>
      <c r="S474" s="296"/>
      <c r="T474" s="296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7"/>
      <c r="F475" s="287"/>
      <c r="G475" s="287"/>
      <c r="H475" s="287"/>
      <c r="I475" s="287"/>
      <c r="J475" s="287"/>
      <c r="K475" s="287"/>
      <c r="L475" s="287"/>
      <c r="M475" s="287"/>
      <c r="N475" s="287"/>
      <c r="O475" s="287"/>
      <c r="P475" s="290"/>
      <c r="Q475" s="287"/>
      <c r="R475" s="265"/>
      <c r="S475" s="296"/>
      <c r="T475" s="296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7"/>
      <c r="F476" s="287"/>
      <c r="G476" s="287"/>
      <c r="H476" s="287"/>
      <c r="I476" s="287"/>
      <c r="J476" s="287"/>
      <c r="K476" s="287"/>
      <c r="L476" s="287"/>
      <c r="M476" s="287"/>
      <c r="N476" s="287"/>
      <c r="O476" s="287"/>
      <c r="P476" s="290"/>
      <c r="Q476" s="287"/>
      <c r="R476" s="265"/>
      <c r="S476" s="296"/>
      <c r="T476" s="296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7"/>
      <c r="F477" s="287"/>
      <c r="G477" s="287"/>
      <c r="H477" s="287"/>
      <c r="I477" s="287"/>
      <c r="J477" s="287"/>
      <c r="K477" s="287"/>
      <c r="L477" s="287"/>
      <c r="M477" s="287"/>
      <c r="N477" s="287"/>
      <c r="O477" s="287"/>
      <c r="P477" s="290"/>
      <c r="Q477" s="287"/>
      <c r="R477" s="265"/>
      <c r="S477" s="296"/>
      <c r="T477" s="296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7"/>
      <c r="F478" s="287"/>
      <c r="G478" s="287"/>
      <c r="H478" s="287"/>
      <c r="I478" s="287"/>
      <c r="J478" s="287"/>
      <c r="K478" s="287"/>
      <c r="L478" s="287"/>
      <c r="M478" s="287"/>
      <c r="N478" s="287"/>
      <c r="O478" s="287"/>
      <c r="P478" s="290"/>
      <c r="Q478" s="287"/>
      <c r="R478" s="265"/>
      <c r="S478" s="296"/>
      <c r="T478" s="296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7"/>
      <c r="F479" s="287"/>
      <c r="G479" s="287"/>
      <c r="H479" s="287"/>
      <c r="I479" s="287"/>
      <c r="J479" s="287"/>
      <c r="K479" s="287"/>
      <c r="L479" s="287"/>
      <c r="M479" s="287"/>
      <c r="N479" s="287"/>
      <c r="O479" s="287"/>
      <c r="P479" s="290"/>
      <c r="Q479" s="287"/>
      <c r="R479" s="265"/>
      <c r="S479" s="296"/>
      <c r="T479" s="296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7"/>
      <c r="F480" s="287"/>
      <c r="G480" s="287"/>
      <c r="H480" s="287"/>
      <c r="I480" s="287"/>
      <c r="J480" s="287"/>
      <c r="K480" s="287"/>
      <c r="L480" s="287"/>
      <c r="M480" s="287"/>
      <c r="N480" s="287"/>
      <c r="O480" s="287"/>
      <c r="P480" s="290"/>
      <c r="Q480" s="287"/>
      <c r="R480" s="265"/>
      <c r="S480" s="296"/>
      <c r="T480" s="296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7"/>
      <c r="F481" s="287"/>
      <c r="G481" s="287"/>
      <c r="H481" s="287"/>
      <c r="I481" s="287"/>
      <c r="J481" s="287"/>
      <c r="K481" s="287"/>
      <c r="L481" s="287"/>
      <c r="M481" s="287"/>
      <c r="N481" s="287"/>
      <c r="O481" s="287"/>
      <c r="P481" s="290"/>
      <c r="Q481" s="287"/>
      <c r="R481" s="265"/>
      <c r="S481" s="296"/>
      <c r="T481" s="296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7"/>
      <c r="F482" s="287"/>
      <c r="G482" s="287"/>
      <c r="H482" s="287"/>
      <c r="I482" s="287"/>
      <c r="J482" s="287"/>
      <c r="K482" s="287"/>
      <c r="L482" s="287"/>
      <c r="M482" s="287"/>
      <c r="N482" s="287"/>
      <c r="O482" s="287"/>
      <c r="P482" s="290"/>
      <c r="Q482" s="287"/>
      <c r="R482" s="265"/>
      <c r="S482" s="296"/>
      <c r="T482" s="296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7"/>
      <c r="F483" s="287"/>
      <c r="G483" s="287"/>
      <c r="H483" s="287"/>
      <c r="I483" s="287"/>
      <c r="J483" s="287"/>
      <c r="K483" s="287"/>
      <c r="L483" s="287"/>
      <c r="M483" s="287"/>
      <c r="N483" s="287"/>
      <c r="O483" s="287"/>
      <c r="P483" s="290"/>
      <c r="Q483" s="287"/>
      <c r="R483" s="265"/>
      <c r="S483" s="296"/>
      <c r="T483" s="296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7"/>
      <c r="F484" s="287"/>
      <c r="G484" s="287"/>
      <c r="H484" s="287"/>
      <c r="I484" s="287"/>
      <c r="J484" s="287"/>
      <c r="K484" s="287"/>
      <c r="L484" s="287"/>
      <c r="M484" s="287"/>
      <c r="N484" s="287"/>
      <c r="O484" s="287"/>
      <c r="P484" s="290"/>
      <c r="Q484" s="287"/>
      <c r="R484" s="265"/>
      <c r="S484" s="296"/>
      <c r="T484" s="296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7"/>
      <c r="F485" s="287"/>
      <c r="G485" s="287"/>
      <c r="H485" s="287"/>
      <c r="I485" s="287"/>
      <c r="J485" s="287"/>
      <c r="K485" s="287"/>
      <c r="L485" s="287"/>
      <c r="M485" s="287"/>
      <c r="N485" s="287"/>
      <c r="O485" s="287"/>
      <c r="P485" s="290"/>
      <c r="Q485" s="287"/>
      <c r="R485" s="265"/>
      <c r="S485" s="296"/>
      <c r="T485" s="296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7"/>
      <c r="F486" s="287"/>
      <c r="G486" s="287"/>
      <c r="H486" s="287"/>
      <c r="I486" s="287"/>
      <c r="J486" s="287"/>
      <c r="K486" s="287"/>
      <c r="L486" s="287"/>
      <c r="M486" s="287"/>
      <c r="N486" s="287"/>
      <c r="O486" s="287"/>
      <c r="P486" s="290"/>
      <c r="Q486" s="287"/>
      <c r="R486" s="265"/>
      <c r="S486" s="296"/>
      <c r="T486" s="296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7"/>
      <c r="F487" s="287"/>
      <c r="G487" s="287"/>
      <c r="H487" s="287"/>
      <c r="I487" s="287"/>
      <c r="J487" s="287"/>
      <c r="K487" s="287"/>
      <c r="L487" s="287"/>
      <c r="M487" s="287"/>
      <c r="N487" s="287"/>
      <c r="O487" s="287"/>
      <c r="P487" s="290"/>
      <c r="Q487" s="287"/>
      <c r="R487" s="265"/>
      <c r="S487" s="296"/>
      <c r="T487" s="296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7"/>
      <c r="F488" s="287"/>
      <c r="G488" s="287"/>
      <c r="H488" s="287"/>
      <c r="I488" s="287"/>
      <c r="J488" s="287"/>
      <c r="K488" s="287"/>
      <c r="L488" s="287"/>
      <c r="M488" s="287"/>
      <c r="N488" s="287"/>
      <c r="O488" s="287"/>
      <c r="P488" s="290"/>
      <c r="Q488" s="287"/>
      <c r="R488" s="265"/>
      <c r="S488" s="296"/>
      <c r="T488" s="296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7"/>
      <c r="F489" s="287"/>
      <c r="G489" s="287"/>
      <c r="H489" s="287"/>
      <c r="I489" s="287"/>
      <c r="J489" s="287"/>
      <c r="K489" s="287"/>
      <c r="L489" s="287"/>
      <c r="M489" s="287"/>
      <c r="N489" s="287"/>
      <c r="O489" s="287"/>
      <c r="P489" s="290"/>
      <c r="Q489" s="287"/>
      <c r="R489" s="265"/>
      <c r="S489" s="296"/>
      <c r="T489" s="296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7"/>
      <c r="F490" s="287"/>
      <c r="G490" s="287"/>
      <c r="H490" s="287"/>
      <c r="I490" s="287"/>
      <c r="J490" s="287"/>
      <c r="K490" s="287"/>
      <c r="L490" s="287"/>
      <c r="M490" s="287"/>
      <c r="N490" s="287"/>
      <c r="O490" s="287"/>
      <c r="P490" s="290"/>
      <c r="Q490" s="287"/>
      <c r="R490" s="265"/>
      <c r="S490" s="296"/>
      <c r="T490" s="296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7"/>
      <c r="F491" s="287"/>
      <c r="G491" s="287"/>
      <c r="H491" s="287"/>
      <c r="I491" s="287"/>
      <c r="J491" s="287"/>
      <c r="K491" s="287"/>
      <c r="L491" s="287"/>
      <c r="M491" s="287"/>
      <c r="N491" s="287"/>
      <c r="O491" s="287"/>
      <c r="P491" s="290"/>
      <c r="Q491" s="287"/>
      <c r="R491" s="265"/>
      <c r="S491" s="296"/>
      <c r="T491" s="296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7"/>
      <c r="F492" s="287"/>
      <c r="G492" s="287"/>
      <c r="H492" s="287"/>
      <c r="I492" s="287"/>
      <c r="J492" s="287"/>
      <c r="K492" s="287"/>
      <c r="L492" s="287"/>
      <c r="M492" s="287"/>
      <c r="N492" s="287"/>
      <c r="O492" s="287"/>
      <c r="P492" s="290"/>
      <c r="Q492" s="287"/>
      <c r="R492" s="265"/>
      <c r="S492" s="296"/>
      <c r="T492" s="296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7"/>
      <c r="F493" s="287"/>
      <c r="G493" s="287"/>
      <c r="H493" s="287"/>
      <c r="I493" s="287"/>
      <c r="J493" s="287"/>
      <c r="K493" s="287"/>
      <c r="L493" s="287"/>
      <c r="M493" s="287"/>
      <c r="N493" s="287"/>
      <c r="O493" s="287"/>
      <c r="P493" s="290"/>
      <c r="Q493" s="287"/>
      <c r="R493" s="265"/>
      <c r="S493" s="296"/>
      <c r="T493" s="296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7"/>
      <c r="F494" s="287"/>
      <c r="G494" s="287"/>
      <c r="H494" s="287"/>
      <c r="I494" s="287"/>
      <c r="J494" s="287"/>
      <c r="K494" s="287"/>
      <c r="L494" s="287"/>
      <c r="M494" s="287"/>
      <c r="N494" s="287"/>
      <c r="O494" s="287"/>
      <c r="P494" s="290"/>
      <c r="Q494" s="287"/>
      <c r="R494" s="265"/>
      <c r="S494" s="296"/>
      <c r="T494" s="296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7"/>
      <c r="F495" s="287"/>
      <c r="G495" s="287"/>
      <c r="H495" s="287"/>
      <c r="I495" s="287"/>
      <c r="J495" s="287"/>
      <c r="K495" s="287"/>
      <c r="L495" s="287"/>
      <c r="M495" s="287"/>
      <c r="N495" s="287"/>
      <c r="O495" s="287"/>
      <c r="P495" s="290"/>
      <c r="Q495" s="287"/>
      <c r="R495" s="265"/>
      <c r="S495" s="296"/>
      <c r="T495" s="296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7"/>
      <c r="F496" s="287"/>
      <c r="G496" s="287"/>
      <c r="H496" s="287"/>
      <c r="I496" s="287"/>
      <c r="J496" s="287"/>
      <c r="K496" s="287"/>
      <c r="L496" s="287"/>
      <c r="M496" s="287"/>
      <c r="N496" s="287"/>
      <c r="O496" s="287"/>
      <c r="P496" s="290"/>
      <c r="Q496" s="287"/>
      <c r="R496" s="265"/>
      <c r="S496" s="296"/>
      <c r="T496" s="296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7"/>
      <c r="F497" s="287"/>
      <c r="G497" s="287"/>
      <c r="H497" s="287"/>
      <c r="I497" s="287"/>
      <c r="J497" s="287"/>
      <c r="K497" s="287"/>
      <c r="L497" s="287"/>
      <c r="M497" s="287"/>
      <c r="N497" s="287"/>
      <c r="O497" s="287"/>
      <c r="P497" s="290"/>
      <c r="Q497" s="287"/>
      <c r="R497" s="265"/>
      <c r="S497" s="296"/>
      <c r="T497" s="296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7"/>
      <c r="F498" s="287"/>
      <c r="G498" s="287"/>
      <c r="H498" s="287"/>
      <c r="I498" s="287"/>
      <c r="J498" s="287"/>
      <c r="K498" s="287"/>
      <c r="L498" s="287"/>
      <c r="M498" s="287"/>
      <c r="N498" s="287"/>
      <c r="O498" s="287"/>
      <c r="P498" s="290"/>
      <c r="Q498" s="287"/>
      <c r="R498" s="265"/>
      <c r="S498" s="296"/>
      <c r="T498" s="296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7"/>
      <c r="F499" s="287"/>
      <c r="G499" s="287"/>
      <c r="H499" s="287"/>
      <c r="I499" s="287"/>
      <c r="J499" s="287"/>
      <c r="K499" s="287"/>
      <c r="L499" s="287"/>
      <c r="M499" s="287"/>
      <c r="N499" s="287"/>
      <c r="O499" s="287"/>
      <c r="P499" s="290"/>
      <c r="Q499" s="287"/>
      <c r="R499" s="265"/>
      <c r="S499" s="296"/>
      <c r="T499" s="296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7"/>
      <c r="F500" s="287"/>
      <c r="G500" s="287"/>
      <c r="H500" s="287"/>
      <c r="I500" s="287"/>
      <c r="J500" s="287"/>
      <c r="K500" s="287"/>
      <c r="L500" s="287"/>
      <c r="M500" s="287"/>
      <c r="N500" s="287"/>
      <c r="O500" s="287"/>
      <c r="P500" s="290"/>
      <c r="Q500" s="287"/>
      <c r="R500" s="265"/>
      <c r="S500" s="296"/>
      <c r="T500" s="296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7"/>
      <c r="F501" s="287"/>
      <c r="G501" s="287"/>
      <c r="H501" s="287"/>
      <c r="I501" s="287"/>
      <c r="J501" s="287"/>
      <c r="K501" s="287"/>
      <c r="L501" s="287"/>
      <c r="M501" s="287"/>
      <c r="N501" s="287"/>
      <c r="O501" s="287"/>
      <c r="P501" s="290"/>
      <c r="Q501" s="287"/>
      <c r="R501" s="265"/>
      <c r="S501" s="296"/>
      <c r="T501" s="296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7"/>
      <c r="F502" s="287"/>
      <c r="G502" s="287"/>
      <c r="H502" s="287"/>
      <c r="I502" s="287"/>
      <c r="J502" s="287"/>
      <c r="K502" s="287"/>
      <c r="L502" s="287"/>
      <c r="M502" s="287"/>
      <c r="N502" s="287"/>
      <c r="O502" s="287"/>
      <c r="P502" s="290"/>
      <c r="Q502" s="287"/>
      <c r="R502" s="265"/>
      <c r="S502" s="296"/>
      <c r="T502" s="296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7"/>
      <c r="F503" s="287"/>
      <c r="G503" s="287"/>
      <c r="H503" s="287"/>
      <c r="I503" s="287"/>
      <c r="J503" s="287"/>
      <c r="K503" s="287"/>
      <c r="L503" s="287"/>
      <c r="M503" s="287"/>
      <c r="N503" s="287"/>
      <c r="O503" s="287"/>
      <c r="P503" s="290"/>
      <c r="Q503" s="287"/>
      <c r="R503" s="265"/>
      <c r="S503" s="296"/>
      <c r="T503" s="296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7"/>
      <c r="F504" s="287"/>
      <c r="G504" s="287"/>
      <c r="H504" s="287"/>
      <c r="I504" s="287"/>
      <c r="J504" s="287"/>
      <c r="K504" s="287"/>
      <c r="L504" s="287"/>
      <c r="M504" s="287"/>
      <c r="N504" s="287"/>
      <c r="O504" s="287"/>
      <c r="P504" s="290"/>
      <c r="Q504" s="287"/>
      <c r="R504" s="265"/>
      <c r="S504" s="296"/>
      <c r="T504" s="296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7"/>
      <c r="F505" s="287"/>
      <c r="G505" s="287"/>
      <c r="H505" s="287"/>
      <c r="I505" s="287"/>
      <c r="J505" s="287"/>
      <c r="K505" s="287"/>
      <c r="L505" s="287"/>
      <c r="M505" s="287"/>
      <c r="N505" s="287"/>
      <c r="O505" s="287"/>
      <c r="P505" s="290"/>
      <c r="Q505" s="287"/>
      <c r="R505" s="265"/>
      <c r="S505" s="296"/>
      <c r="T505" s="296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7"/>
      <c r="F506" s="287"/>
      <c r="G506" s="287"/>
      <c r="H506" s="287"/>
      <c r="I506" s="287"/>
      <c r="J506" s="287"/>
      <c r="K506" s="287"/>
      <c r="L506" s="287"/>
      <c r="M506" s="287"/>
      <c r="N506" s="287"/>
      <c r="O506" s="287"/>
      <c r="P506" s="290"/>
      <c r="Q506" s="287"/>
      <c r="R506" s="265"/>
      <c r="S506" s="296"/>
      <c r="T506" s="296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7"/>
      <c r="F507" s="287"/>
      <c r="G507" s="287"/>
      <c r="H507" s="287"/>
      <c r="I507" s="287"/>
      <c r="J507" s="287"/>
      <c r="K507" s="287"/>
      <c r="L507" s="287"/>
      <c r="M507" s="287"/>
      <c r="N507" s="287"/>
      <c r="O507" s="287"/>
      <c r="P507" s="290"/>
      <c r="Q507" s="287"/>
      <c r="R507" s="265"/>
      <c r="S507" s="296"/>
      <c r="T507" s="296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7"/>
      <c r="F508" s="287"/>
      <c r="G508" s="287"/>
      <c r="H508" s="287"/>
      <c r="I508" s="287"/>
      <c r="J508" s="287"/>
      <c r="K508" s="287"/>
      <c r="L508" s="287"/>
      <c r="M508" s="287"/>
      <c r="N508" s="287"/>
      <c r="O508" s="287"/>
      <c r="P508" s="290"/>
      <c r="Q508" s="287"/>
      <c r="R508" s="265"/>
      <c r="S508" s="296"/>
      <c r="T508" s="296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7"/>
      <c r="F509" s="287"/>
      <c r="G509" s="287"/>
      <c r="H509" s="287"/>
      <c r="I509" s="287"/>
      <c r="J509" s="287"/>
      <c r="K509" s="287"/>
      <c r="L509" s="287"/>
      <c r="M509" s="287"/>
      <c r="N509" s="287"/>
      <c r="O509" s="287"/>
      <c r="P509" s="290"/>
      <c r="Q509" s="287"/>
      <c r="R509" s="265"/>
      <c r="S509" s="296"/>
      <c r="T509" s="296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7"/>
      <c r="F510" s="287"/>
      <c r="G510" s="287"/>
      <c r="H510" s="287"/>
      <c r="I510" s="287"/>
      <c r="J510" s="287"/>
      <c r="K510" s="287"/>
      <c r="L510" s="287"/>
      <c r="M510" s="287"/>
      <c r="N510" s="287"/>
      <c r="O510" s="287"/>
      <c r="P510" s="290"/>
      <c r="Q510" s="287"/>
      <c r="R510" s="265"/>
      <c r="S510" s="296"/>
      <c r="T510" s="296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7"/>
      <c r="F511" s="287"/>
      <c r="G511" s="287"/>
      <c r="H511" s="287"/>
      <c r="I511" s="287"/>
      <c r="J511" s="287"/>
      <c r="K511" s="287"/>
      <c r="L511" s="287"/>
      <c r="M511" s="287"/>
      <c r="N511" s="287"/>
      <c r="O511" s="287"/>
      <c r="P511" s="290"/>
      <c r="Q511" s="287"/>
      <c r="R511" s="265"/>
      <c r="S511" s="296"/>
      <c r="T511" s="296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7"/>
      <c r="F512" s="287"/>
      <c r="G512" s="287"/>
      <c r="H512" s="287"/>
      <c r="I512" s="287"/>
      <c r="J512" s="287"/>
      <c r="K512" s="287"/>
      <c r="L512" s="287"/>
      <c r="M512" s="287"/>
      <c r="N512" s="287"/>
      <c r="O512" s="287"/>
      <c r="P512" s="290"/>
      <c r="Q512" s="287"/>
      <c r="R512" s="265"/>
      <c r="S512" s="296"/>
      <c r="T512" s="296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7"/>
      <c r="F513" s="287"/>
      <c r="G513" s="287"/>
      <c r="H513" s="287"/>
      <c r="I513" s="287"/>
      <c r="J513" s="287"/>
      <c r="K513" s="287"/>
      <c r="L513" s="287"/>
      <c r="M513" s="287"/>
      <c r="N513" s="287"/>
      <c r="O513" s="287"/>
      <c r="P513" s="290"/>
      <c r="Q513" s="287"/>
      <c r="R513" s="265"/>
      <c r="S513" s="296"/>
      <c r="T513" s="296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7"/>
      <c r="F514" s="287"/>
      <c r="G514" s="287"/>
      <c r="H514" s="287"/>
      <c r="I514" s="287"/>
      <c r="J514" s="287"/>
      <c r="K514" s="287"/>
      <c r="L514" s="287"/>
      <c r="M514" s="287"/>
      <c r="N514" s="287"/>
      <c r="O514" s="287"/>
      <c r="P514" s="290"/>
      <c r="Q514" s="287"/>
      <c r="R514" s="265"/>
      <c r="S514" s="296"/>
      <c r="T514" s="296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7"/>
      <c r="F515" s="287"/>
      <c r="G515" s="287"/>
      <c r="H515" s="287"/>
      <c r="I515" s="287"/>
      <c r="J515" s="287"/>
      <c r="K515" s="287"/>
      <c r="L515" s="287"/>
      <c r="M515" s="287"/>
      <c r="N515" s="287"/>
      <c r="O515" s="287"/>
      <c r="P515" s="290"/>
      <c r="Q515" s="287"/>
      <c r="R515" s="265"/>
      <c r="S515" s="296"/>
      <c r="T515" s="296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7"/>
      <c r="F516" s="287"/>
      <c r="G516" s="287"/>
      <c r="H516" s="287"/>
      <c r="I516" s="287"/>
      <c r="J516" s="287"/>
      <c r="K516" s="287"/>
      <c r="L516" s="287"/>
      <c r="M516" s="287"/>
      <c r="N516" s="287"/>
      <c r="O516" s="287"/>
      <c r="P516" s="290"/>
      <c r="Q516" s="287"/>
      <c r="R516" s="265"/>
      <c r="S516" s="296"/>
      <c r="T516" s="296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7"/>
      <c r="F517" s="287"/>
      <c r="G517" s="287"/>
      <c r="H517" s="287"/>
      <c r="I517" s="287"/>
      <c r="J517" s="287"/>
      <c r="K517" s="287"/>
      <c r="L517" s="287"/>
      <c r="M517" s="287"/>
      <c r="N517" s="287"/>
      <c r="O517" s="287"/>
      <c r="P517" s="290"/>
      <c r="Q517" s="287"/>
      <c r="R517" s="265"/>
      <c r="S517" s="296"/>
      <c r="T517" s="296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7"/>
      <c r="F518" s="287"/>
      <c r="G518" s="287"/>
      <c r="H518" s="287"/>
      <c r="I518" s="287"/>
      <c r="J518" s="287"/>
      <c r="K518" s="287"/>
      <c r="L518" s="287"/>
      <c r="M518" s="287"/>
      <c r="N518" s="287"/>
      <c r="O518" s="287"/>
      <c r="P518" s="290"/>
      <c r="Q518" s="287"/>
      <c r="R518" s="265"/>
      <c r="S518" s="296"/>
      <c r="T518" s="296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7"/>
      <c r="F519" s="287"/>
      <c r="G519" s="287"/>
      <c r="H519" s="287"/>
      <c r="I519" s="287"/>
      <c r="J519" s="287"/>
      <c r="K519" s="287"/>
      <c r="L519" s="287"/>
      <c r="M519" s="287"/>
      <c r="N519" s="287"/>
      <c r="O519" s="287"/>
      <c r="P519" s="290"/>
      <c r="Q519" s="287"/>
      <c r="R519" s="265"/>
      <c r="S519" s="296"/>
      <c r="T519" s="296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7"/>
      <c r="F520" s="287"/>
      <c r="G520" s="287"/>
      <c r="H520" s="287"/>
      <c r="I520" s="287"/>
      <c r="J520" s="287"/>
      <c r="K520" s="287"/>
      <c r="L520" s="287"/>
      <c r="M520" s="287"/>
      <c r="N520" s="287"/>
      <c r="O520" s="287"/>
      <c r="P520" s="290"/>
      <c r="Q520" s="287"/>
      <c r="R520" s="265"/>
      <c r="S520" s="296"/>
      <c r="T520" s="296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7"/>
      <c r="F521" s="287"/>
      <c r="G521" s="287"/>
      <c r="H521" s="287"/>
      <c r="I521" s="287"/>
      <c r="J521" s="287"/>
      <c r="K521" s="287"/>
      <c r="L521" s="287"/>
      <c r="M521" s="287"/>
      <c r="N521" s="287"/>
      <c r="O521" s="287"/>
      <c r="P521" s="290"/>
      <c r="Q521" s="287"/>
      <c r="R521" s="265"/>
      <c r="S521" s="296"/>
      <c r="T521" s="296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7"/>
      <c r="F522" s="287"/>
      <c r="G522" s="287"/>
      <c r="H522" s="287"/>
      <c r="I522" s="287"/>
      <c r="J522" s="287"/>
      <c r="K522" s="287"/>
      <c r="L522" s="287"/>
      <c r="M522" s="287"/>
      <c r="N522" s="287"/>
      <c r="O522" s="287"/>
      <c r="P522" s="290"/>
      <c r="Q522" s="287"/>
      <c r="R522" s="265"/>
      <c r="S522" s="296"/>
      <c r="T522" s="296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7"/>
      <c r="F523" s="287"/>
      <c r="G523" s="287"/>
      <c r="H523" s="287"/>
      <c r="I523" s="287"/>
      <c r="J523" s="287"/>
      <c r="K523" s="287"/>
      <c r="L523" s="287"/>
      <c r="M523" s="287"/>
      <c r="N523" s="287"/>
      <c r="O523" s="287"/>
      <c r="P523" s="290"/>
      <c r="Q523" s="287"/>
      <c r="R523" s="265"/>
      <c r="S523" s="296"/>
      <c r="T523" s="296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7"/>
      <c r="F524" s="287"/>
      <c r="G524" s="287"/>
      <c r="H524" s="287"/>
      <c r="I524" s="287"/>
      <c r="J524" s="287"/>
      <c r="K524" s="287"/>
      <c r="L524" s="287"/>
      <c r="M524" s="287"/>
      <c r="N524" s="287"/>
      <c r="O524" s="287"/>
      <c r="P524" s="290"/>
      <c r="Q524" s="287"/>
      <c r="R524" s="265"/>
      <c r="S524" s="296"/>
      <c r="T524" s="296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7"/>
      <c r="F525" s="287"/>
      <c r="G525" s="287"/>
      <c r="H525" s="287"/>
      <c r="I525" s="287"/>
      <c r="J525" s="287"/>
      <c r="K525" s="287"/>
      <c r="L525" s="287"/>
      <c r="M525" s="287"/>
      <c r="N525" s="287"/>
      <c r="O525" s="287"/>
      <c r="P525" s="290"/>
      <c r="Q525" s="287"/>
      <c r="R525" s="265"/>
      <c r="S525" s="296"/>
      <c r="T525" s="296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7"/>
      <c r="F526" s="287"/>
      <c r="G526" s="287"/>
      <c r="H526" s="287"/>
      <c r="I526" s="287"/>
      <c r="J526" s="287"/>
      <c r="K526" s="287"/>
      <c r="L526" s="287"/>
      <c r="M526" s="287"/>
      <c r="N526" s="287"/>
      <c r="O526" s="287"/>
      <c r="P526" s="290"/>
      <c r="Q526" s="287"/>
      <c r="R526" s="265"/>
      <c r="S526" s="296"/>
      <c r="T526" s="296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7"/>
      <c r="F527" s="287"/>
      <c r="G527" s="287"/>
      <c r="H527" s="287"/>
      <c r="I527" s="287"/>
      <c r="J527" s="287"/>
      <c r="K527" s="287"/>
      <c r="L527" s="287"/>
      <c r="M527" s="287"/>
      <c r="N527" s="287"/>
      <c r="O527" s="287"/>
      <c r="P527" s="290"/>
      <c r="Q527" s="287"/>
      <c r="R527" s="265"/>
      <c r="S527" s="296"/>
      <c r="T527" s="296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7"/>
      <c r="F528" s="287"/>
      <c r="G528" s="287"/>
      <c r="H528" s="287"/>
      <c r="I528" s="287"/>
      <c r="J528" s="287"/>
      <c r="K528" s="287"/>
      <c r="L528" s="287"/>
      <c r="M528" s="287"/>
      <c r="N528" s="287"/>
      <c r="O528" s="287"/>
      <c r="P528" s="290"/>
      <c r="Q528" s="287"/>
      <c r="R528" s="265"/>
      <c r="S528" s="296"/>
      <c r="T528" s="296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7"/>
      <c r="F529" s="287"/>
      <c r="G529" s="287"/>
      <c r="H529" s="287"/>
      <c r="I529" s="287"/>
      <c r="J529" s="287"/>
      <c r="K529" s="287"/>
      <c r="L529" s="287"/>
      <c r="M529" s="287"/>
      <c r="N529" s="287"/>
      <c r="O529" s="287"/>
      <c r="P529" s="290"/>
      <c r="Q529" s="287"/>
      <c r="R529" s="265"/>
      <c r="S529" s="296"/>
      <c r="T529" s="296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7"/>
      <c r="F530" s="287"/>
      <c r="G530" s="287"/>
      <c r="H530" s="287"/>
      <c r="I530" s="287"/>
      <c r="J530" s="287"/>
      <c r="K530" s="287"/>
      <c r="L530" s="287"/>
      <c r="M530" s="287"/>
      <c r="N530" s="287"/>
      <c r="O530" s="287"/>
      <c r="P530" s="290"/>
      <c r="Q530" s="287"/>
      <c r="R530" s="265"/>
      <c r="S530" s="296"/>
      <c r="T530" s="296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7"/>
      <c r="F531" s="287"/>
      <c r="G531" s="287"/>
      <c r="H531" s="287"/>
      <c r="I531" s="287"/>
      <c r="J531" s="287"/>
      <c r="K531" s="287"/>
      <c r="L531" s="287"/>
      <c r="M531" s="287"/>
      <c r="N531" s="287"/>
      <c r="O531" s="287"/>
      <c r="P531" s="290"/>
      <c r="Q531" s="287"/>
      <c r="R531" s="265"/>
      <c r="S531" s="296"/>
      <c r="T531" s="296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7"/>
      <c r="F532" s="287"/>
      <c r="G532" s="287"/>
      <c r="H532" s="287"/>
      <c r="I532" s="287"/>
      <c r="J532" s="287"/>
      <c r="K532" s="287"/>
      <c r="L532" s="287"/>
      <c r="M532" s="287"/>
      <c r="N532" s="287"/>
      <c r="O532" s="287"/>
      <c r="P532" s="290"/>
      <c r="Q532" s="287"/>
      <c r="R532" s="265"/>
      <c r="S532" s="296"/>
      <c r="T532" s="296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7"/>
      <c r="F533" s="287"/>
      <c r="G533" s="287"/>
      <c r="H533" s="287"/>
      <c r="I533" s="287"/>
      <c r="J533" s="287"/>
      <c r="K533" s="287"/>
      <c r="L533" s="287"/>
      <c r="M533" s="287"/>
      <c r="N533" s="287"/>
      <c r="O533" s="287"/>
      <c r="P533" s="290"/>
      <c r="Q533" s="287"/>
      <c r="R533" s="265"/>
      <c r="S533" s="296"/>
      <c r="T533" s="296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7"/>
      <c r="F534" s="287"/>
      <c r="G534" s="287"/>
      <c r="H534" s="287"/>
      <c r="I534" s="287"/>
      <c r="J534" s="287"/>
      <c r="K534" s="287"/>
      <c r="L534" s="287"/>
      <c r="M534" s="287"/>
      <c r="N534" s="287"/>
      <c r="O534" s="287"/>
      <c r="P534" s="290"/>
      <c r="Q534" s="287"/>
      <c r="R534" s="265"/>
      <c r="S534" s="296"/>
      <c r="T534" s="296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7"/>
      <c r="F535" s="287"/>
      <c r="G535" s="287"/>
      <c r="H535" s="287"/>
      <c r="I535" s="287"/>
      <c r="J535" s="287"/>
      <c r="K535" s="287"/>
      <c r="L535" s="287"/>
      <c r="M535" s="287"/>
      <c r="N535" s="287"/>
      <c r="O535" s="287"/>
      <c r="P535" s="290"/>
      <c r="Q535" s="287"/>
      <c r="R535" s="265"/>
      <c r="S535" s="296"/>
      <c r="T535" s="296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7"/>
      <c r="F536" s="287"/>
      <c r="G536" s="287"/>
      <c r="H536" s="287"/>
      <c r="I536" s="287"/>
      <c r="J536" s="287"/>
      <c r="K536" s="287"/>
      <c r="L536" s="287"/>
      <c r="M536" s="287"/>
      <c r="N536" s="287"/>
      <c r="O536" s="287"/>
      <c r="P536" s="290"/>
      <c r="Q536" s="287"/>
      <c r="R536" s="265"/>
      <c r="S536" s="296"/>
      <c r="T536" s="296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7"/>
      <c r="F537" s="287"/>
      <c r="G537" s="287"/>
      <c r="H537" s="287"/>
      <c r="I537" s="287"/>
      <c r="J537" s="287"/>
      <c r="K537" s="287"/>
      <c r="L537" s="287"/>
      <c r="M537" s="287"/>
      <c r="N537" s="287"/>
      <c r="O537" s="287"/>
      <c r="P537" s="290"/>
      <c r="Q537" s="287"/>
      <c r="R537" s="265"/>
      <c r="S537" s="296"/>
      <c r="T537" s="296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7"/>
      <c r="F538" s="287"/>
      <c r="G538" s="287"/>
      <c r="H538" s="287"/>
      <c r="I538" s="287"/>
      <c r="J538" s="287"/>
      <c r="K538" s="287"/>
      <c r="L538" s="287"/>
      <c r="M538" s="287"/>
      <c r="N538" s="287"/>
      <c r="O538" s="287"/>
      <c r="P538" s="290"/>
      <c r="Q538" s="287"/>
      <c r="R538" s="265"/>
      <c r="S538" s="296"/>
      <c r="T538" s="296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7"/>
      <c r="F539" s="287"/>
      <c r="G539" s="287"/>
      <c r="H539" s="287"/>
      <c r="I539" s="287"/>
      <c r="J539" s="287"/>
      <c r="K539" s="287"/>
      <c r="L539" s="287"/>
      <c r="M539" s="287"/>
      <c r="N539" s="287"/>
      <c r="O539" s="287"/>
      <c r="P539" s="290"/>
      <c r="Q539" s="287"/>
      <c r="R539" s="265"/>
      <c r="S539" s="296"/>
      <c r="T539" s="296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7"/>
      <c r="F540" s="287"/>
      <c r="G540" s="287"/>
      <c r="H540" s="287"/>
      <c r="I540" s="287"/>
      <c r="J540" s="287"/>
      <c r="K540" s="287"/>
      <c r="L540" s="287"/>
      <c r="M540" s="287"/>
      <c r="N540" s="287"/>
      <c r="O540" s="287"/>
      <c r="P540" s="290"/>
      <c r="Q540" s="287"/>
      <c r="R540" s="265"/>
      <c r="S540" s="296"/>
      <c r="T540" s="296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7"/>
      <c r="F541" s="287"/>
      <c r="G541" s="287"/>
      <c r="H541" s="287"/>
      <c r="I541" s="287"/>
      <c r="J541" s="287"/>
      <c r="K541" s="287"/>
      <c r="L541" s="287"/>
      <c r="M541" s="287"/>
      <c r="N541" s="287"/>
      <c r="O541" s="287"/>
      <c r="P541" s="290"/>
      <c r="Q541" s="287"/>
      <c r="R541" s="265"/>
      <c r="S541" s="296"/>
      <c r="T541" s="296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7"/>
      <c r="F542" s="287"/>
      <c r="G542" s="287"/>
      <c r="H542" s="287"/>
      <c r="I542" s="287"/>
      <c r="J542" s="287"/>
      <c r="K542" s="287"/>
      <c r="L542" s="287"/>
      <c r="M542" s="287"/>
      <c r="N542" s="287"/>
      <c r="O542" s="287"/>
      <c r="P542" s="290"/>
      <c r="Q542" s="287"/>
      <c r="R542" s="265"/>
      <c r="S542" s="296"/>
      <c r="T542" s="296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7"/>
      <c r="F543" s="287"/>
      <c r="G543" s="287"/>
      <c r="H543" s="287"/>
      <c r="I543" s="287"/>
      <c r="J543" s="287"/>
      <c r="K543" s="287"/>
      <c r="L543" s="287"/>
      <c r="M543" s="287"/>
      <c r="N543" s="287"/>
      <c r="O543" s="287"/>
      <c r="P543" s="290"/>
      <c r="Q543" s="287"/>
      <c r="R543" s="265"/>
      <c r="S543" s="296"/>
      <c r="T543" s="296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7"/>
      <c r="F544" s="287"/>
      <c r="G544" s="287"/>
      <c r="H544" s="287"/>
      <c r="I544" s="287"/>
      <c r="J544" s="287"/>
      <c r="K544" s="287"/>
      <c r="L544" s="287"/>
      <c r="M544" s="287"/>
      <c r="N544" s="287"/>
      <c r="O544" s="287"/>
      <c r="P544" s="290"/>
      <c r="Q544" s="287"/>
      <c r="R544" s="265"/>
      <c r="S544" s="296"/>
      <c r="T544" s="296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7"/>
      <c r="F545" s="287"/>
      <c r="G545" s="287"/>
      <c r="H545" s="287"/>
      <c r="I545" s="287"/>
      <c r="J545" s="287"/>
      <c r="K545" s="287"/>
      <c r="L545" s="287"/>
      <c r="M545" s="287"/>
      <c r="N545" s="287"/>
      <c r="O545" s="287"/>
      <c r="P545" s="290"/>
      <c r="Q545" s="287"/>
      <c r="R545" s="265"/>
      <c r="S545" s="296"/>
      <c r="T545" s="296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7"/>
      <c r="F546" s="287"/>
      <c r="G546" s="287"/>
      <c r="H546" s="287"/>
      <c r="I546" s="287"/>
      <c r="J546" s="287"/>
      <c r="K546" s="287"/>
      <c r="L546" s="287"/>
      <c r="M546" s="287"/>
      <c r="N546" s="287"/>
      <c r="O546" s="287"/>
      <c r="P546" s="290"/>
      <c r="Q546" s="287"/>
      <c r="R546" s="265"/>
      <c r="S546" s="296"/>
      <c r="T546" s="296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7"/>
      <c r="F547" s="287"/>
      <c r="G547" s="287"/>
      <c r="H547" s="287"/>
      <c r="I547" s="287"/>
      <c r="J547" s="287"/>
      <c r="K547" s="287"/>
      <c r="L547" s="287"/>
      <c r="M547" s="287"/>
      <c r="N547" s="287"/>
      <c r="O547" s="287"/>
      <c r="P547" s="290"/>
      <c r="Q547" s="287"/>
      <c r="R547" s="265"/>
      <c r="S547" s="296"/>
      <c r="T547" s="296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7"/>
      <c r="F548" s="287"/>
      <c r="G548" s="287"/>
      <c r="H548" s="287"/>
      <c r="I548" s="287"/>
      <c r="J548" s="287"/>
      <c r="K548" s="287"/>
      <c r="L548" s="287"/>
      <c r="M548" s="287"/>
      <c r="N548" s="287"/>
      <c r="O548" s="287"/>
      <c r="P548" s="290"/>
      <c r="Q548" s="287"/>
      <c r="R548" s="265"/>
      <c r="S548" s="296"/>
      <c r="T548" s="296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7"/>
      <c r="F549" s="287"/>
      <c r="G549" s="287"/>
      <c r="H549" s="287"/>
      <c r="I549" s="287"/>
      <c r="J549" s="287"/>
      <c r="K549" s="287"/>
      <c r="L549" s="287"/>
      <c r="M549" s="287"/>
      <c r="N549" s="287"/>
      <c r="O549" s="287"/>
      <c r="P549" s="290"/>
      <c r="Q549" s="287"/>
      <c r="R549" s="265"/>
      <c r="S549" s="296"/>
      <c r="T549" s="296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7"/>
      <c r="F550" s="287"/>
      <c r="G550" s="287"/>
      <c r="H550" s="287"/>
      <c r="I550" s="287"/>
      <c r="J550" s="287"/>
      <c r="K550" s="287"/>
      <c r="L550" s="287"/>
      <c r="M550" s="287"/>
      <c r="N550" s="287"/>
      <c r="O550" s="287"/>
      <c r="P550" s="290"/>
      <c r="Q550" s="287"/>
      <c r="R550" s="265"/>
      <c r="S550" s="296"/>
      <c r="T550" s="296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7"/>
      <c r="F551" s="287"/>
      <c r="G551" s="287"/>
      <c r="H551" s="287"/>
      <c r="I551" s="287"/>
      <c r="J551" s="287"/>
      <c r="K551" s="287"/>
      <c r="L551" s="287"/>
      <c r="M551" s="287"/>
      <c r="N551" s="287"/>
      <c r="O551" s="287"/>
      <c r="P551" s="290"/>
      <c r="Q551" s="287"/>
      <c r="R551" s="265"/>
      <c r="S551" s="296"/>
      <c r="T551" s="296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7"/>
      <c r="F552" s="287"/>
      <c r="G552" s="287"/>
      <c r="H552" s="287"/>
      <c r="I552" s="287"/>
      <c r="J552" s="287"/>
      <c r="K552" s="287"/>
      <c r="L552" s="287"/>
      <c r="M552" s="287"/>
      <c r="N552" s="287"/>
      <c r="O552" s="287"/>
      <c r="P552" s="290"/>
      <c r="Q552" s="287"/>
      <c r="R552" s="265"/>
      <c r="S552" s="296"/>
      <c r="T552" s="296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7"/>
      <c r="F553" s="287"/>
      <c r="G553" s="287"/>
      <c r="H553" s="287"/>
      <c r="I553" s="287"/>
      <c r="J553" s="287"/>
      <c r="K553" s="287"/>
      <c r="L553" s="287"/>
      <c r="M553" s="287"/>
      <c r="N553" s="287"/>
      <c r="O553" s="287"/>
      <c r="P553" s="290"/>
      <c r="Q553" s="287"/>
      <c r="R553" s="265"/>
      <c r="S553" s="296"/>
      <c r="T553" s="296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7"/>
      <c r="F554" s="287"/>
      <c r="G554" s="287"/>
      <c r="H554" s="287"/>
      <c r="I554" s="287"/>
      <c r="J554" s="287"/>
      <c r="K554" s="287"/>
      <c r="L554" s="287"/>
      <c r="M554" s="287"/>
      <c r="N554" s="287"/>
      <c r="O554" s="287"/>
      <c r="P554" s="290"/>
      <c r="Q554" s="287"/>
      <c r="R554" s="265"/>
      <c r="S554" s="296"/>
      <c r="T554" s="296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7"/>
      <c r="F555" s="287"/>
      <c r="G555" s="287"/>
      <c r="H555" s="287"/>
      <c r="I555" s="287"/>
      <c r="J555" s="287"/>
      <c r="K555" s="287"/>
      <c r="L555" s="287"/>
      <c r="M555" s="287"/>
      <c r="N555" s="287"/>
      <c r="O555" s="287"/>
      <c r="P555" s="290"/>
      <c r="Q555" s="287"/>
      <c r="R555" s="265"/>
      <c r="S555" s="296"/>
      <c r="T555" s="296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7"/>
      <c r="F556" s="287"/>
      <c r="G556" s="287"/>
      <c r="H556" s="287"/>
      <c r="I556" s="287"/>
      <c r="J556" s="287"/>
      <c r="K556" s="287"/>
      <c r="L556" s="287"/>
      <c r="M556" s="287"/>
      <c r="N556" s="287"/>
      <c r="O556" s="287"/>
      <c r="P556" s="290"/>
      <c r="Q556" s="287"/>
      <c r="R556" s="265"/>
      <c r="S556" s="296"/>
      <c r="T556" s="296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7"/>
      <c r="F557" s="287"/>
      <c r="G557" s="287"/>
      <c r="H557" s="287"/>
      <c r="I557" s="287"/>
      <c r="J557" s="287"/>
      <c r="K557" s="287"/>
      <c r="L557" s="287"/>
      <c r="M557" s="287"/>
      <c r="N557" s="287"/>
      <c r="O557" s="287"/>
      <c r="P557" s="290"/>
      <c r="Q557" s="287"/>
      <c r="R557" s="265"/>
      <c r="S557" s="296"/>
      <c r="T557" s="296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7"/>
      <c r="F558" s="287"/>
      <c r="G558" s="287"/>
      <c r="H558" s="287"/>
      <c r="I558" s="287"/>
      <c r="J558" s="287"/>
      <c r="K558" s="287"/>
      <c r="L558" s="287"/>
      <c r="M558" s="287"/>
      <c r="N558" s="287"/>
      <c r="O558" s="287"/>
      <c r="P558" s="290"/>
      <c r="Q558" s="287"/>
      <c r="R558" s="265"/>
      <c r="S558" s="296"/>
      <c r="T558" s="296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7"/>
      <c r="F559" s="287"/>
      <c r="G559" s="287"/>
      <c r="H559" s="287"/>
      <c r="I559" s="287"/>
      <c r="J559" s="287"/>
      <c r="K559" s="287"/>
      <c r="L559" s="287"/>
      <c r="M559" s="287"/>
      <c r="N559" s="287"/>
      <c r="O559" s="287"/>
      <c r="P559" s="290"/>
      <c r="Q559" s="287"/>
      <c r="R559" s="265"/>
      <c r="S559" s="296"/>
      <c r="T559" s="296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7"/>
      <c r="F560" s="287"/>
      <c r="G560" s="287"/>
      <c r="H560" s="287"/>
      <c r="I560" s="287"/>
      <c r="J560" s="287"/>
      <c r="K560" s="287"/>
      <c r="L560" s="287"/>
      <c r="M560" s="287"/>
      <c r="N560" s="287"/>
      <c r="O560" s="287"/>
      <c r="P560" s="290"/>
      <c r="Q560" s="287"/>
      <c r="R560" s="265"/>
      <c r="S560" s="296"/>
      <c r="T560" s="296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7"/>
      <c r="F561" s="287"/>
      <c r="G561" s="287"/>
      <c r="H561" s="287"/>
      <c r="I561" s="287"/>
      <c r="J561" s="287"/>
      <c r="K561" s="287"/>
      <c r="L561" s="287"/>
      <c r="M561" s="287"/>
      <c r="N561" s="287"/>
      <c r="O561" s="287"/>
      <c r="P561" s="290"/>
      <c r="Q561" s="287"/>
      <c r="R561" s="265"/>
      <c r="S561" s="296"/>
      <c r="T561" s="296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7"/>
      <c r="F562" s="287"/>
      <c r="G562" s="287"/>
      <c r="H562" s="287"/>
      <c r="I562" s="287"/>
      <c r="J562" s="287"/>
      <c r="K562" s="287"/>
      <c r="L562" s="287"/>
      <c r="M562" s="287"/>
      <c r="N562" s="287"/>
      <c r="O562" s="287"/>
      <c r="P562" s="290"/>
      <c r="Q562" s="287"/>
      <c r="R562" s="265"/>
      <c r="S562" s="296"/>
      <c r="T562" s="296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7"/>
      <c r="F563" s="287"/>
      <c r="G563" s="287"/>
      <c r="H563" s="287"/>
      <c r="I563" s="287"/>
      <c r="J563" s="287"/>
      <c r="K563" s="287"/>
      <c r="L563" s="287"/>
      <c r="M563" s="287"/>
      <c r="N563" s="287"/>
      <c r="O563" s="287"/>
      <c r="P563" s="290"/>
      <c r="Q563" s="287"/>
      <c r="R563" s="265"/>
      <c r="S563" s="296"/>
      <c r="T563" s="296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7"/>
      <c r="F564" s="287"/>
      <c r="G564" s="287"/>
      <c r="H564" s="287"/>
      <c r="I564" s="287"/>
      <c r="J564" s="287"/>
      <c r="K564" s="287"/>
      <c r="L564" s="287"/>
      <c r="M564" s="287"/>
      <c r="N564" s="287"/>
      <c r="O564" s="287"/>
      <c r="P564" s="290"/>
      <c r="Q564" s="287"/>
      <c r="R564" s="265"/>
      <c r="S564" s="296"/>
      <c r="T564" s="296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7"/>
      <c r="F565" s="287"/>
      <c r="G565" s="287"/>
      <c r="H565" s="287"/>
      <c r="I565" s="287"/>
      <c r="J565" s="287"/>
      <c r="K565" s="287"/>
      <c r="L565" s="287"/>
      <c r="M565" s="287"/>
      <c r="N565" s="287"/>
      <c r="O565" s="287"/>
      <c r="P565" s="290"/>
      <c r="Q565" s="287"/>
      <c r="R565" s="265"/>
      <c r="S565" s="296"/>
      <c r="T565" s="296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7"/>
      <c r="F566" s="287"/>
      <c r="G566" s="287"/>
      <c r="H566" s="287"/>
      <c r="I566" s="287"/>
      <c r="J566" s="287"/>
      <c r="K566" s="287"/>
      <c r="L566" s="287"/>
      <c r="M566" s="287"/>
      <c r="N566" s="287"/>
      <c r="O566" s="287"/>
      <c r="P566" s="290"/>
      <c r="Q566" s="287"/>
      <c r="R566" s="265"/>
      <c r="S566" s="296"/>
      <c r="T566" s="296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7"/>
      <c r="F567" s="287"/>
      <c r="G567" s="287"/>
      <c r="H567" s="287"/>
      <c r="I567" s="287"/>
      <c r="J567" s="287"/>
      <c r="K567" s="287"/>
      <c r="L567" s="287"/>
      <c r="M567" s="287"/>
      <c r="N567" s="287"/>
      <c r="O567" s="287"/>
      <c r="P567" s="290"/>
      <c r="Q567" s="287"/>
      <c r="R567" s="265"/>
      <c r="S567" s="296"/>
      <c r="T567" s="296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7"/>
      <c r="F568" s="287"/>
      <c r="G568" s="287"/>
      <c r="H568" s="287"/>
      <c r="I568" s="287"/>
      <c r="J568" s="287"/>
      <c r="K568" s="287"/>
      <c r="L568" s="287"/>
      <c r="M568" s="287"/>
      <c r="N568" s="287"/>
      <c r="O568" s="287"/>
      <c r="P568" s="290"/>
      <c r="Q568" s="287"/>
      <c r="R568" s="265"/>
      <c r="S568" s="296"/>
      <c r="T568" s="296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7"/>
      <c r="F569" s="287"/>
      <c r="G569" s="287"/>
      <c r="H569" s="287"/>
      <c r="I569" s="287"/>
      <c r="J569" s="287"/>
      <c r="K569" s="287"/>
      <c r="L569" s="287"/>
      <c r="M569" s="287"/>
      <c r="N569" s="287"/>
      <c r="O569" s="287"/>
      <c r="P569" s="290"/>
      <c r="Q569" s="287"/>
      <c r="R569" s="265"/>
      <c r="S569" s="296"/>
      <c r="T569" s="296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7"/>
      <c r="F570" s="287"/>
      <c r="G570" s="287"/>
      <c r="H570" s="287"/>
      <c r="I570" s="287"/>
      <c r="J570" s="287"/>
      <c r="K570" s="287"/>
      <c r="L570" s="287"/>
      <c r="M570" s="287"/>
      <c r="N570" s="287"/>
      <c r="O570" s="287"/>
      <c r="P570" s="290"/>
      <c r="Q570" s="287"/>
      <c r="R570" s="265"/>
      <c r="S570" s="296"/>
      <c r="T570" s="296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7"/>
      <c r="F571" s="287"/>
      <c r="G571" s="287"/>
      <c r="H571" s="287"/>
      <c r="I571" s="287"/>
      <c r="J571" s="287"/>
      <c r="K571" s="287"/>
      <c r="L571" s="287"/>
      <c r="M571" s="287"/>
      <c r="N571" s="287"/>
      <c r="O571" s="287"/>
      <c r="P571" s="290"/>
      <c r="Q571" s="287"/>
      <c r="R571" s="265"/>
      <c r="S571" s="296"/>
      <c r="T571" s="296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7"/>
      <c r="F572" s="287"/>
      <c r="G572" s="287"/>
      <c r="H572" s="287"/>
      <c r="I572" s="287"/>
      <c r="J572" s="287"/>
      <c r="K572" s="287"/>
      <c r="L572" s="287"/>
      <c r="M572" s="287"/>
      <c r="N572" s="287"/>
      <c r="O572" s="287"/>
      <c r="P572" s="290"/>
      <c r="Q572" s="287"/>
      <c r="R572" s="265"/>
      <c r="S572" s="296"/>
      <c r="T572" s="296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7"/>
      <c r="F573" s="287"/>
      <c r="G573" s="287"/>
      <c r="H573" s="287"/>
      <c r="I573" s="287"/>
      <c r="J573" s="287"/>
      <c r="K573" s="287"/>
      <c r="L573" s="287"/>
      <c r="M573" s="287"/>
      <c r="N573" s="287"/>
      <c r="O573" s="287"/>
      <c r="P573" s="290"/>
      <c r="Q573" s="287"/>
      <c r="R573" s="265"/>
      <c r="S573" s="296"/>
      <c r="T573" s="296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7"/>
      <c r="F574" s="287"/>
      <c r="G574" s="287"/>
      <c r="H574" s="287"/>
      <c r="I574" s="287"/>
      <c r="J574" s="287"/>
      <c r="K574" s="287"/>
      <c r="L574" s="287"/>
      <c r="M574" s="287"/>
      <c r="N574" s="287"/>
      <c r="O574" s="287"/>
      <c r="P574" s="290"/>
      <c r="Q574" s="287"/>
      <c r="R574" s="265"/>
      <c r="S574" s="296"/>
      <c r="T574" s="296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7"/>
      <c r="F575" s="287"/>
      <c r="G575" s="287"/>
      <c r="H575" s="287"/>
      <c r="I575" s="287"/>
      <c r="J575" s="287"/>
      <c r="K575" s="287"/>
      <c r="L575" s="287"/>
      <c r="M575" s="287"/>
      <c r="N575" s="287"/>
      <c r="O575" s="287"/>
      <c r="P575" s="290"/>
      <c r="Q575" s="287"/>
      <c r="R575" s="265"/>
      <c r="S575" s="296"/>
      <c r="T575" s="296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7"/>
      <c r="F576" s="287"/>
      <c r="G576" s="287"/>
      <c r="H576" s="287"/>
      <c r="I576" s="287"/>
      <c r="J576" s="287"/>
      <c r="K576" s="287"/>
      <c r="L576" s="287"/>
      <c r="M576" s="287"/>
      <c r="N576" s="287"/>
      <c r="O576" s="287"/>
      <c r="P576" s="290"/>
      <c r="Q576" s="287"/>
      <c r="R576" s="265"/>
      <c r="S576" s="296"/>
      <c r="T576" s="296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7"/>
      <c r="F577" s="287"/>
      <c r="G577" s="287"/>
      <c r="H577" s="287"/>
      <c r="I577" s="287"/>
      <c r="J577" s="287"/>
      <c r="K577" s="287"/>
      <c r="L577" s="287"/>
      <c r="M577" s="287"/>
      <c r="N577" s="287"/>
      <c r="O577" s="287"/>
      <c r="P577" s="290"/>
      <c r="Q577" s="287"/>
      <c r="R577" s="265"/>
      <c r="S577" s="296"/>
      <c r="T577" s="296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7"/>
      <c r="F578" s="287"/>
      <c r="G578" s="287"/>
      <c r="H578" s="287"/>
      <c r="I578" s="287"/>
      <c r="J578" s="287"/>
      <c r="K578" s="287"/>
      <c r="L578" s="287"/>
      <c r="M578" s="287"/>
      <c r="N578" s="287"/>
      <c r="O578" s="287"/>
      <c r="P578" s="290"/>
      <c r="Q578" s="287"/>
      <c r="R578" s="265"/>
      <c r="S578" s="296"/>
      <c r="T578" s="296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7"/>
      <c r="F579" s="287"/>
      <c r="G579" s="287"/>
      <c r="H579" s="287"/>
      <c r="I579" s="287"/>
      <c r="J579" s="287"/>
      <c r="K579" s="287"/>
      <c r="L579" s="287"/>
      <c r="M579" s="287"/>
      <c r="N579" s="287"/>
      <c r="O579" s="287"/>
      <c r="P579" s="290"/>
      <c r="Q579" s="287"/>
      <c r="R579" s="265"/>
      <c r="S579" s="296"/>
      <c r="T579" s="296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7"/>
      <c r="F580" s="287"/>
      <c r="G580" s="287"/>
      <c r="H580" s="287"/>
      <c r="I580" s="287"/>
      <c r="J580" s="287"/>
      <c r="K580" s="287"/>
      <c r="L580" s="287"/>
      <c r="M580" s="287"/>
      <c r="N580" s="287"/>
      <c r="O580" s="287"/>
      <c r="P580" s="290"/>
      <c r="Q580" s="287"/>
      <c r="R580" s="265"/>
      <c r="S580" s="296"/>
      <c r="T580" s="296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7"/>
      <c r="F581" s="287"/>
      <c r="G581" s="287"/>
      <c r="H581" s="287"/>
      <c r="I581" s="287"/>
      <c r="J581" s="287"/>
      <c r="K581" s="287"/>
      <c r="L581" s="287"/>
      <c r="M581" s="287"/>
      <c r="N581" s="287"/>
      <c r="O581" s="287"/>
      <c r="P581" s="290"/>
      <c r="Q581" s="287"/>
      <c r="R581" s="265"/>
      <c r="S581" s="296"/>
      <c r="T581" s="296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7"/>
      <c r="F582" s="287"/>
      <c r="G582" s="287"/>
      <c r="H582" s="287"/>
      <c r="I582" s="287"/>
      <c r="J582" s="287"/>
      <c r="K582" s="287"/>
      <c r="L582" s="287"/>
      <c r="M582" s="287"/>
      <c r="N582" s="287"/>
      <c r="O582" s="287"/>
      <c r="P582" s="290"/>
      <c r="Q582" s="287"/>
      <c r="R582" s="265"/>
      <c r="S582" s="296"/>
      <c r="T582" s="296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7"/>
      <c r="F583" s="287"/>
      <c r="G583" s="287"/>
      <c r="H583" s="287"/>
      <c r="I583" s="287"/>
      <c r="J583" s="287"/>
      <c r="K583" s="287"/>
      <c r="L583" s="287"/>
      <c r="M583" s="287"/>
      <c r="N583" s="287"/>
      <c r="O583" s="287"/>
      <c r="P583" s="290"/>
      <c r="Q583" s="287"/>
      <c r="R583" s="265"/>
      <c r="S583" s="296"/>
      <c r="T583" s="296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7"/>
      <c r="F584" s="287"/>
      <c r="G584" s="287"/>
      <c r="H584" s="287"/>
      <c r="I584" s="287"/>
      <c r="J584" s="287"/>
      <c r="K584" s="287"/>
      <c r="L584" s="287"/>
      <c r="M584" s="287"/>
      <c r="N584" s="287"/>
      <c r="O584" s="287"/>
      <c r="P584" s="290"/>
      <c r="Q584" s="287"/>
      <c r="R584" s="265"/>
      <c r="S584" s="296"/>
      <c r="T584" s="296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7"/>
      <c r="F585" s="287"/>
      <c r="G585" s="287"/>
      <c r="H585" s="287"/>
      <c r="I585" s="287"/>
      <c r="J585" s="287"/>
      <c r="K585" s="287"/>
      <c r="L585" s="287"/>
      <c r="M585" s="287"/>
      <c r="N585" s="287"/>
      <c r="O585" s="287"/>
      <c r="P585" s="290"/>
      <c r="Q585" s="287"/>
      <c r="R585" s="265"/>
      <c r="S585" s="296"/>
      <c r="T585" s="296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7"/>
      <c r="F586" s="287"/>
      <c r="G586" s="287"/>
      <c r="H586" s="287"/>
      <c r="I586" s="287"/>
      <c r="J586" s="287"/>
      <c r="K586" s="287"/>
      <c r="L586" s="287"/>
      <c r="M586" s="287"/>
      <c r="N586" s="287"/>
      <c r="O586" s="287"/>
      <c r="P586" s="290"/>
      <c r="Q586" s="287"/>
      <c r="R586" s="265"/>
      <c r="S586" s="296"/>
      <c r="T586" s="296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7"/>
      <c r="F587" s="287"/>
      <c r="G587" s="287"/>
      <c r="H587" s="287"/>
      <c r="I587" s="287"/>
      <c r="J587" s="287"/>
      <c r="K587" s="287"/>
      <c r="L587" s="287"/>
      <c r="M587" s="287"/>
      <c r="N587" s="287"/>
      <c r="O587" s="287"/>
      <c r="P587" s="290"/>
      <c r="Q587" s="287"/>
      <c r="R587" s="265"/>
      <c r="S587" s="296"/>
      <c r="T587" s="296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7"/>
      <c r="F588" s="287"/>
      <c r="G588" s="287"/>
      <c r="H588" s="287"/>
      <c r="I588" s="287"/>
      <c r="J588" s="287"/>
      <c r="K588" s="287"/>
      <c r="L588" s="287"/>
      <c r="M588" s="287"/>
      <c r="N588" s="287"/>
      <c r="O588" s="287"/>
      <c r="P588" s="290"/>
      <c r="Q588" s="287"/>
      <c r="R588" s="265"/>
      <c r="S588" s="296"/>
      <c r="T588" s="296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7"/>
      <c r="F589" s="287"/>
      <c r="G589" s="287"/>
      <c r="H589" s="287"/>
      <c r="I589" s="287"/>
      <c r="J589" s="287"/>
      <c r="K589" s="287"/>
      <c r="L589" s="287"/>
      <c r="M589" s="287"/>
      <c r="N589" s="287"/>
      <c r="O589" s="287"/>
      <c r="P589" s="290"/>
      <c r="Q589" s="287"/>
      <c r="R589" s="265"/>
      <c r="S589" s="296"/>
      <c r="T589" s="296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7"/>
      <c r="F590" s="287"/>
      <c r="G590" s="287"/>
      <c r="H590" s="287"/>
      <c r="I590" s="287"/>
      <c r="J590" s="287"/>
      <c r="K590" s="287"/>
      <c r="L590" s="287"/>
      <c r="M590" s="287"/>
      <c r="N590" s="287"/>
      <c r="O590" s="287"/>
      <c r="P590" s="290"/>
      <c r="Q590" s="287"/>
      <c r="R590" s="265"/>
      <c r="S590" s="296"/>
      <c r="T590" s="296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7"/>
      <c r="F591" s="287"/>
      <c r="G591" s="287"/>
      <c r="H591" s="287"/>
      <c r="I591" s="287"/>
      <c r="J591" s="287"/>
      <c r="K591" s="287"/>
      <c r="L591" s="287"/>
      <c r="M591" s="287"/>
      <c r="N591" s="287"/>
      <c r="O591" s="287"/>
      <c r="P591" s="290"/>
      <c r="Q591" s="287"/>
      <c r="R591" s="265"/>
      <c r="S591" s="296"/>
      <c r="T591" s="296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7"/>
      <c r="F592" s="287"/>
      <c r="G592" s="287"/>
      <c r="H592" s="287"/>
      <c r="I592" s="287"/>
      <c r="J592" s="287"/>
      <c r="K592" s="287"/>
      <c r="L592" s="287"/>
      <c r="M592" s="287"/>
      <c r="N592" s="287"/>
      <c r="O592" s="287"/>
      <c r="P592" s="290"/>
      <c r="Q592" s="287"/>
      <c r="R592" s="265"/>
      <c r="S592" s="296"/>
      <c r="T592" s="296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7"/>
      <c r="F593" s="287"/>
      <c r="G593" s="287"/>
      <c r="H593" s="287"/>
      <c r="I593" s="287"/>
      <c r="J593" s="287"/>
      <c r="K593" s="287"/>
      <c r="L593" s="287"/>
      <c r="M593" s="287"/>
      <c r="N593" s="287"/>
      <c r="O593" s="287"/>
      <c r="P593" s="290"/>
      <c r="Q593" s="287"/>
      <c r="R593" s="265"/>
      <c r="S593" s="296"/>
      <c r="T593" s="296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7"/>
      <c r="F594" s="287"/>
      <c r="G594" s="287"/>
      <c r="H594" s="287"/>
      <c r="I594" s="287"/>
      <c r="J594" s="287"/>
      <c r="K594" s="287"/>
      <c r="L594" s="287"/>
      <c r="M594" s="287"/>
      <c r="N594" s="287"/>
      <c r="O594" s="287"/>
      <c r="P594" s="290"/>
      <c r="Q594" s="287"/>
      <c r="R594" s="265"/>
      <c r="S594" s="296"/>
      <c r="T594" s="296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7"/>
      <c r="F595" s="287"/>
      <c r="G595" s="287"/>
      <c r="H595" s="287"/>
      <c r="I595" s="287"/>
      <c r="J595" s="287"/>
      <c r="K595" s="287"/>
      <c r="L595" s="287"/>
      <c r="M595" s="287"/>
      <c r="N595" s="287"/>
      <c r="O595" s="287"/>
      <c r="P595" s="290"/>
      <c r="Q595" s="287"/>
      <c r="R595" s="265"/>
      <c r="S595" s="296"/>
      <c r="T595" s="296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7"/>
      <c r="F596" s="287"/>
      <c r="G596" s="287"/>
      <c r="H596" s="287"/>
      <c r="I596" s="287"/>
      <c r="J596" s="287"/>
      <c r="K596" s="287"/>
      <c r="L596" s="287"/>
      <c r="M596" s="287"/>
      <c r="N596" s="287"/>
      <c r="O596" s="287"/>
      <c r="P596" s="290"/>
      <c r="Q596" s="287"/>
      <c r="R596" s="265"/>
      <c r="S596" s="296"/>
      <c r="T596" s="296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7"/>
      <c r="F597" s="287"/>
      <c r="G597" s="287"/>
      <c r="H597" s="287"/>
      <c r="I597" s="287"/>
      <c r="J597" s="287"/>
      <c r="K597" s="287"/>
      <c r="L597" s="287"/>
      <c r="M597" s="287"/>
      <c r="N597" s="287"/>
      <c r="O597" s="287"/>
      <c r="P597" s="290"/>
      <c r="Q597" s="287"/>
      <c r="R597" s="265"/>
      <c r="S597" s="296"/>
      <c r="T597" s="296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7"/>
      <c r="F598" s="287"/>
      <c r="G598" s="287"/>
      <c r="H598" s="287"/>
      <c r="I598" s="287"/>
      <c r="J598" s="287"/>
      <c r="K598" s="287"/>
      <c r="L598" s="287"/>
      <c r="M598" s="287"/>
      <c r="N598" s="287"/>
      <c r="O598" s="287"/>
      <c r="P598" s="290"/>
      <c r="Q598" s="287"/>
      <c r="R598" s="265"/>
      <c r="S598" s="296"/>
      <c r="T598" s="296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7"/>
      <c r="F599" s="287"/>
      <c r="G599" s="287"/>
      <c r="H599" s="287"/>
      <c r="I599" s="287"/>
      <c r="J599" s="287"/>
      <c r="K599" s="287"/>
      <c r="L599" s="287"/>
      <c r="M599" s="287"/>
      <c r="N599" s="287"/>
      <c r="O599" s="287"/>
      <c r="P599" s="290"/>
      <c r="Q599" s="287"/>
      <c r="R599" s="265"/>
      <c r="S599" s="296"/>
      <c r="T599" s="296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7"/>
      <c r="F600" s="287"/>
      <c r="G600" s="287"/>
      <c r="H600" s="287"/>
      <c r="I600" s="287"/>
      <c r="J600" s="287"/>
      <c r="K600" s="287"/>
      <c r="L600" s="287"/>
      <c r="M600" s="287"/>
      <c r="N600" s="287"/>
      <c r="O600" s="287"/>
      <c r="P600" s="290"/>
      <c r="Q600" s="287"/>
      <c r="R600" s="265"/>
      <c r="S600" s="296"/>
      <c r="T600" s="296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7"/>
      <c r="F601" s="287"/>
      <c r="G601" s="287"/>
      <c r="H601" s="287"/>
      <c r="I601" s="287"/>
      <c r="J601" s="287"/>
      <c r="K601" s="287"/>
      <c r="L601" s="287"/>
      <c r="M601" s="287"/>
      <c r="N601" s="287"/>
      <c r="O601" s="287"/>
      <c r="P601" s="290"/>
      <c r="Q601" s="287"/>
      <c r="R601" s="265"/>
      <c r="S601" s="296"/>
      <c r="T601" s="296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7"/>
      <c r="F602" s="287"/>
      <c r="G602" s="287"/>
      <c r="H602" s="287"/>
      <c r="I602" s="287"/>
      <c r="J602" s="287"/>
      <c r="K602" s="287"/>
      <c r="L602" s="287"/>
      <c r="M602" s="287"/>
      <c r="N602" s="287"/>
      <c r="O602" s="287"/>
      <c r="P602" s="290"/>
      <c r="Q602" s="287"/>
      <c r="R602" s="265"/>
      <c r="S602" s="296"/>
      <c r="T602" s="296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7"/>
      <c r="F603" s="287"/>
      <c r="G603" s="287"/>
      <c r="H603" s="287"/>
      <c r="I603" s="287"/>
      <c r="J603" s="287"/>
      <c r="K603" s="287"/>
      <c r="L603" s="287"/>
      <c r="M603" s="287"/>
      <c r="N603" s="287"/>
      <c r="O603" s="287"/>
      <c r="P603" s="290"/>
      <c r="Q603" s="287"/>
      <c r="R603" s="265"/>
      <c r="S603" s="296"/>
      <c r="T603" s="296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7"/>
      <c r="F604" s="287"/>
      <c r="G604" s="287"/>
      <c r="H604" s="287"/>
      <c r="I604" s="287"/>
      <c r="J604" s="287"/>
      <c r="K604" s="287"/>
      <c r="L604" s="287"/>
      <c r="M604" s="287"/>
      <c r="N604" s="287"/>
      <c r="O604" s="287"/>
      <c r="P604" s="290"/>
      <c r="Q604" s="287"/>
      <c r="R604" s="265"/>
      <c r="S604" s="296"/>
      <c r="T604" s="296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7"/>
      <c r="F605" s="287"/>
      <c r="G605" s="287"/>
      <c r="H605" s="287"/>
      <c r="I605" s="287"/>
      <c r="J605" s="287"/>
      <c r="K605" s="287"/>
      <c r="L605" s="287"/>
      <c r="M605" s="287"/>
      <c r="N605" s="287"/>
      <c r="O605" s="287"/>
      <c r="P605" s="290"/>
      <c r="Q605" s="287"/>
      <c r="R605" s="265"/>
      <c r="S605" s="296"/>
      <c r="T605" s="296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7"/>
      <c r="F606" s="287"/>
      <c r="G606" s="287"/>
      <c r="H606" s="287"/>
      <c r="I606" s="287"/>
      <c r="J606" s="287"/>
      <c r="K606" s="287"/>
      <c r="L606" s="287"/>
      <c r="M606" s="287"/>
      <c r="N606" s="287"/>
      <c r="O606" s="287"/>
      <c r="P606" s="290"/>
      <c r="Q606" s="287"/>
      <c r="R606" s="265"/>
      <c r="S606" s="296"/>
      <c r="T606" s="296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7"/>
      <c r="F607" s="287"/>
      <c r="G607" s="287"/>
      <c r="H607" s="287"/>
      <c r="I607" s="287"/>
      <c r="J607" s="287"/>
      <c r="K607" s="287"/>
      <c r="L607" s="287"/>
      <c r="M607" s="287"/>
      <c r="N607" s="287"/>
      <c r="O607" s="287"/>
      <c r="P607" s="290"/>
      <c r="Q607" s="287"/>
      <c r="R607" s="265"/>
      <c r="S607" s="296"/>
      <c r="T607" s="296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7"/>
      <c r="F608" s="287"/>
      <c r="G608" s="287"/>
      <c r="H608" s="287"/>
      <c r="I608" s="287"/>
      <c r="J608" s="287"/>
      <c r="K608" s="287"/>
      <c r="L608" s="287"/>
      <c r="M608" s="287"/>
      <c r="N608" s="287"/>
      <c r="O608" s="287"/>
      <c r="P608" s="290"/>
      <c r="Q608" s="287"/>
      <c r="R608" s="265"/>
      <c r="S608" s="296"/>
      <c r="T608" s="296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7"/>
      <c r="F609" s="287"/>
      <c r="G609" s="287"/>
      <c r="H609" s="287"/>
      <c r="I609" s="287"/>
      <c r="J609" s="287"/>
      <c r="K609" s="287"/>
      <c r="L609" s="287"/>
      <c r="M609" s="287"/>
      <c r="N609" s="287"/>
      <c r="O609" s="287"/>
      <c r="P609" s="290"/>
      <c r="Q609" s="287"/>
      <c r="R609" s="265"/>
      <c r="S609" s="296"/>
      <c r="T609" s="296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7"/>
      <c r="F610" s="287"/>
      <c r="G610" s="287"/>
      <c r="H610" s="287"/>
      <c r="I610" s="287"/>
      <c r="J610" s="287"/>
      <c r="K610" s="287"/>
      <c r="L610" s="287"/>
      <c r="M610" s="287"/>
      <c r="N610" s="287"/>
      <c r="O610" s="287"/>
      <c r="P610" s="290"/>
      <c r="Q610" s="287"/>
      <c r="R610" s="265"/>
      <c r="S610" s="296"/>
      <c r="T610" s="296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7"/>
      <c r="F611" s="287"/>
      <c r="G611" s="287"/>
      <c r="H611" s="287"/>
      <c r="I611" s="287"/>
      <c r="J611" s="287"/>
      <c r="K611" s="287"/>
      <c r="L611" s="287"/>
      <c r="M611" s="287"/>
      <c r="N611" s="287"/>
      <c r="O611" s="287"/>
      <c r="P611" s="290"/>
      <c r="Q611" s="287"/>
      <c r="R611" s="265"/>
      <c r="S611" s="296"/>
      <c r="T611" s="296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7"/>
      <c r="F612" s="287"/>
      <c r="G612" s="287"/>
      <c r="H612" s="287"/>
      <c r="I612" s="287"/>
      <c r="J612" s="287"/>
      <c r="K612" s="287"/>
      <c r="L612" s="287"/>
      <c r="M612" s="287"/>
      <c r="N612" s="287"/>
      <c r="O612" s="287"/>
      <c r="P612" s="290"/>
      <c r="Q612" s="287"/>
      <c r="R612" s="265"/>
      <c r="S612" s="296"/>
      <c r="T612" s="296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7"/>
      <c r="F613" s="287"/>
      <c r="G613" s="287"/>
      <c r="H613" s="287"/>
      <c r="I613" s="287"/>
      <c r="J613" s="287"/>
      <c r="K613" s="287"/>
      <c r="L613" s="287"/>
      <c r="M613" s="287"/>
      <c r="N613" s="287"/>
      <c r="O613" s="287"/>
      <c r="P613" s="290"/>
      <c r="Q613" s="287"/>
      <c r="R613" s="265"/>
      <c r="S613" s="296"/>
      <c r="T613" s="296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7"/>
      <c r="F614" s="287"/>
      <c r="G614" s="287"/>
      <c r="H614" s="287"/>
      <c r="I614" s="287"/>
      <c r="J614" s="287"/>
      <c r="K614" s="287"/>
      <c r="L614" s="287"/>
      <c r="M614" s="287"/>
      <c r="N614" s="287"/>
      <c r="O614" s="287"/>
      <c r="P614" s="290"/>
      <c r="Q614" s="287"/>
      <c r="R614" s="265"/>
      <c r="S614" s="296"/>
      <c r="T614" s="296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7"/>
      <c r="F615" s="287"/>
      <c r="G615" s="287"/>
      <c r="H615" s="287"/>
      <c r="I615" s="287"/>
      <c r="J615" s="287"/>
      <c r="K615" s="287"/>
      <c r="L615" s="287"/>
      <c r="M615" s="287"/>
      <c r="N615" s="287"/>
      <c r="O615" s="287"/>
      <c r="P615" s="290"/>
      <c r="Q615" s="287"/>
      <c r="R615" s="265"/>
      <c r="S615" s="296"/>
      <c r="T615" s="296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7"/>
      <c r="F616" s="287"/>
      <c r="G616" s="287"/>
      <c r="H616" s="287"/>
      <c r="I616" s="287"/>
      <c r="J616" s="287"/>
      <c r="K616" s="287"/>
      <c r="L616" s="287"/>
      <c r="M616" s="287"/>
      <c r="N616" s="287"/>
      <c r="O616" s="287"/>
      <c r="P616" s="290"/>
      <c r="Q616" s="287"/>
      <c r="R616" s="265"/>
      <c r="S616" s="296"/>
      <c r="T616" s="296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7"/>
      <c r="F617" s="287"/>
      <c r="G617" s="287"/>
      <c r="H617" s="287"/>
      <c r="I617" s="287"/>
      <c r="J617" s="287"/>
      <c r="K617" s="287"/>
      <c r="L617" s="287"/>
      <c r="M617" s="287"/>
      <c r="N617" s="287"/>
      <c r="O617" s="287"/>
      <c r="P617" s="290"/>
      <c r="Q617" s="287"/>
      <c r="R617" s="265"/>
      <c r="S617" s="296"/>
      <c r="T617" s="296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7"/>
      <c r="F618" s="287"/>
      <c r="G618" s="287"/>
      <c r="H618" s="287"/>
      <c r="I618" s="287"/>
      <c r="J618" s="287"/>
      <c r="K618" s="287"/>
      <c r="L618" s="287"/>
      <c r="M618" s="287"/>
      <c r="N618" s="287"/>
      <c r="O618" s="287"/>
      <c r="P618" s="290"/>
      <c r="Q618" s="287"/>
      <c r="R618" s="265"/>
      <c r="S618" s="296"/>
      <c r="T618" s="296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7"/>
      <c r="F619" s="287"/>
      <c r="G619" s="287"/>
      <c r="H619" s="287"/>
      <c r="I619" s="287"/>
      <c r="J619" s="287"/>
      <c r="K619" s="287"/>
      <c r="L619" s="287"/>
      <c r="M619" s="287"/>
      <c r="N619" s="287"/>
      <c r="O619" s="287"/>
      <c r="P619" s="290"/>
      <c r="Q619" s="287"/>
      <c r="R619" s="265"/>
      <c r="S619" s="296"/>
      <c r="T619" s="296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7"/>
      <c r="F620" s="287"/>
      <c r="G620" s="287"/>
      <c r="H620" s="287"/>
      <c r="I620" s="287"/>
      <c r="J620" s="287"/>
      <c r="K620" s="287"/>
      <c r="L620" s="287"/>
      <c r="M620" s="287"/>
      <c r="N620" s="287"/>
      <c r="O620" s="287"/>
      <c r="P620" s="290"/>
      <c r="Q620" s="287"/>
      <c r="R620" s="265"/>
      <c r="S620" s="296"/>
      <c r="T620" s="296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7"/>
      <c r="F621" s="287"/>
      <c r="G621" s="287"/>
      <c r="H621" s="287"/>
      <c r="I621" s="287"/>
      <c r="J621" s="287"/>
      <c r="K621" s="287"/>
      <c r="L621" s="287"/>
      <c r="M621" s="287"/>
      <c r="N621" s="287"/>
      <c r="O621" s="287"/>
      <c r="P621" s="290"/>
      <c r="Q621" s="287"/>
      <c r="R621" s="265"/>
      <c r="S621" s="296"/>
      <c r="T621" s="296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7"/>
      <c r="F622" s="287"/>
      <c r="G622" s="287"/>
      <c r="H622" s="287"/>
      <c r="I622" s="287"/>
      <c r="J622" s="287"/>
      <c r="K622" s="287"/>
      <c r="L622" s="287"/>
      <c r="M622" s="287"/>
      <c r="N622" s="287"/>
      <c r="O622" s="287"/>
      <c r="P622" s="290"/>
      <c r="Q622" s="287"/>
      <c r="R622" s="265"/>
      <c r="S622" s="296"/>
      <c r="T622" s="296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7"/>
      <c r="F623" s="287"/>
      <c r="G623" s="287"/>
      <c r="H623" s="287"/>
      <c r="I623" s="287"/>
      <c r="J623" s="287"/>
      <c r="K623" s="287"/>
      <c r="L623" s="287"/>
      <c r="M623" s="287"/>
      <c r="N623" s="287"/>
      <c r="O623" s="287"/>
      <c r="P623" s="290"/>
      <c r="Q623" s="287"/>
      <c r="R623" s="265"/>
      <c r="S623" s="296"/>
      <c r="T623" s="296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7"/>
      <c r="F624" s="287"/>
      <c r="G624" s="287"/>
      <c r="H624" s="287"/>
      <c r="I624" s="287"/>
      <c r="J624" s="287"/>
      <c r="K624" s="287"/>
      <c r="L624" s="287"/>
      <c r="M624" s="287"/>
      <c r="N624" s="287"/>
      <c r="O624" s="287"/>
      <c r="P624" s="290"/>
      <c r="Q624" s="287"/>
      <c r="R624" s="265"/>
      <c r="S624" s="296"/>
      <c r="T624" s="296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7"/>
      <c r="F625" s="287"/>
      <c r="G625" s="287"/>
      <c r="H625" s="287"/>
      <c r="I625" s="287"/>
      <c r="J625" s="287"/>
      <c r="K625" s="287"/>
      <c r="L625" s="287"/>
      <c r="M625" s="287"/>
      <c r="N625" s="287"/>
      <c r="O625" s="287"/>
      <c r="P625" s="290"/>
      <c r="Q625" s="287"/>
      <c r="R625" s="265"/>
      <c r="S625" s="296"/>
      <c r="T625" s="296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7"/>
      <c r="F626" s="287"/>
      <c r="G626" s="287"/>
      <c r="H626" s="287"/>
      <c r="I626" s="287"/>
      <c r="J626" s="287"/>
      <c r="K626" s="287"/>
      <c r="L626" s="287"/>
      <c r="M626" s="287"/>
      <c r="N626" s="287"/>
      <c r="O626" s="287"/>
      <c r="P626" s="290"/>
      <c r="Q626" s="287"/>
      <c r="R626" s="265"/>
      <c r="S626" s="296"/>
      <c r="T626" s="296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7"/>
      <c r="F627" s="287"/>
      <c r="G627" s="287"/>
      <c r="H627" s="287"/>
      <c r="I627" s="287"/>
      <c r="J627" s="287"/>
      <c r="K627" s="287"/>
      <c r="L627" s="287"/>
      <c r="M627" s="287"/>
      <c r="N627" s="287"/>
      <c r="O627" s="287"/>
      <c r="P627" s="290"/>
      <c r="Q627" s="287"/>
      <c r="R627" s="265"/>
      <c r="S627" s="296"/>
      <c r="T627" s="296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7"/>
      <c r="F628" s="287"/>
      <c r="G628" s="287"/>
      <c r="H628" s="287"/>
      <c r="I628" s="287"/>
      <c r="J628" s="287"/>
      <c r="K628" s="287"/>
      <c r="L628" s="287"/>
      <c r="M628" s="287"/>
      <c r="N628" s="287"/>
      <c r="O628" s="287"/>
      <c r="P628" s="290"/>
      <c r="Q628" s="287"/>
      <c r="R628" s="265"/>
      <c r="S628" s="296"/>
      <c r="T628" s="296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7"/>
      <c r="F629" s="287"/>
      <c r="G629" s="287"/>
      <c r="H629" s="287"/>
      <c r="I629" s="287"/>
      <c r="J629" s="287"/>
      <c r="K629" s="287"/>
      <c r="L629" s="287"/>
      <c r="M629" s="287"/>
      <c r="N629" s="287"/>
      <c r="O629" s="287"/>
      <c r="P629" s="290"/>
      <c r="Q629" s="287"/>
      <c r="R629" s="265"/>
      <c r="S629" s="296"/>
      <c r="T629" s="296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7"/>
      <c r="F630" s="287"/>
      <c r="G630" s="287"/>
      <c r="H630" s="287"/>
      <c r="I630" s="287"/>
      <c r="J630" s="287"/>
      <c r="K630" s="287"/>
      <c r="L630" s="287"/>
      <c r="M630" s="287"/>
      <c r="N630" s="287"/>
      <c r="O630" s="287"/>
      <c r="P630" s="290"/>
      <c r="Q630" s="287"/>
      <c r="R630" s="265"/>
      <c r="S630" s="296"/>
      <c r="T630" s="296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7"/>
      <c r="F631" s="287"/>
      <c r="G631" s="287"/>
      <c r="H631" s="287"/>
      <c r="I631" s="287"/>
      <c r="J631" s="287"/>
      <c r="K631" s="287"/>
      <c r="L631" s="287"/>
      <c r="M631" s="287"/>
      <c r="N631" s="287"/>
      <c r="O631" s="287"/>
      <c r="P631" s="290"/>
      <c r="Q631" s="287"/>
      <c r="R631" s="265"/>
      <c r="S631" s="296"/>
      <c r="T631" s="296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7"/>
      <c r="F632" s="287"/>
      <c r="G632" s="287"/>
      <c r="H632" s="287"/>
      <c r="I632" s="287"/>
      <c r="J632" s="287"/>
      <c r="K632" s="287"/>
      <c r="L632" s="287"/>
      <c r="M632" s="287"/>
      <c r="N632" s="287"/>
      <c r="O632" s="287"/>
      <c r="P632" s="290"/>
      <c r="Q632" s="287"/>
      <c r="R632" s="265"/>
      <c r="S632" s="296"/>
      <c r="T632" s="296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7"/>
      <c r="F633" s="287"/>
      <c r="G633" s="287"/>
      <c r="H633" s="287"/>
      <c r="I633" s="287"/>
      <c r="J633" s="287"/>
      <c r="K633" s="287"/>
      <c r="L633" s="287"/>
      <c r="M633" s="287"/>
      <c r="N633" s="287"/>
      <c r="O633" s="287"/>
      <c r="P633" s="290"/>
      <c r="Q633" s="287"/>
      <c r="R633" s="265"/>
      <c r="S633" s="296"/>
      <c r="T633" s="296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7"/>
      <c r="F634" s="287"/>
      <c r="G634" s="287"/>
      <c r="H634" s="287"/>
      <c r="I634" s="287"/>
      <c r="J634" s="287"/>
      <c r="K634" s="287"/>
      <c r="L634" s="287"/>
      <c r="M634" s="287"/>
      <c r="N634" s="287"/>
      <c r="O634" s="287"/>
      <c r="P634" s="290"/>
      <c r="Q634" s="287"/>
      <c r="R634" s="265"/>
      <c r="S634" s="296"/>
      <c r="T634" s="296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7"/>
      <c r="F635" s="287"/>
      <c r="G635" s="287"/>
      <c r="H635" s="287"/>
      <c r="I635" s="287"/>
      <c r="J635" s="287"/>
      <c r="K635" s="287"/>
      <c r="L635" s="287"/>
      <c r="M635" s="287"/>
      <c r="N635" s="287"/>
      <c r="O635" s="287"/>
      <c r="P635" s="290"/>
      <c r="Q635" s="287"/>
      <c r="R635" s="265"/>
      <c r="S635" s="296"/>
      <c r="T635" s="296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7"/>
      <c r="F636" s="287"/>
      <c r="G636" s="287"/>
      <c r="H636" s="287"/>
      <c r="I636" s="287"/>
      <c r="J636" s="287"/>
      <c r="K636" s="287"/>
      <c r="L636" s="287"/>
      <c r="M636" s="287"/>
      <c r="N636" s="287"/>
      <c r="O636" s="287"/>
      <c r="P636" s="290"/>
      <c r="Q636" s="287"/>
      <c r="R636" s="265"/>
      <c r="S636" s="296"/>
      <c r="T636" s="296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7"/>
      <c r="F637" s="287"/>
      <c r="G637" s="287"/>
      <c r="H637" s="287"/>
      <c r="I637" s="287"/>
      <c r="J637" s="287"/>
      <c r="K637" s="287"/>
      <c r="L637" s="287"/>
      <c r="M637" s="287"/>
      <c r="N637" s="287"/>
      <c r="O637" s="287"/>
      <c r="P637" s="290"/>
      <c r="Q637" s="287"/>
      <c r="R637" s="265"/>
      <c r="S637" s="296"/>
      <c r="T637" s="296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7"/>
      <c r="F638" s="287"/>
      <c r="G638" s="287"/>
      <c r="H638" s="287"/>
      <c r="I638" s="287"/>
      <c r="J638" s="287"/>
      <c r="K638" s="287"/>
      <c r="L638" s="287"/>
      <c r="M638" s="287"/>
      <c r="N638" s="287"/>
      <c r="O638" s="287"/>
      <c r="P638" s="290"/>
      <c r="Q638" s="287"/>
      <c r="R638" s="265"/>
      <c r="S638" s="296"/>
      <c r="T638" s="296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7"/>
      <c r="F639" s="287"/>
      <c r="G639" s="287"/>
      <c r="H639" s="287"/>
      <c r="I639" s="287"/>
      <c r="J639" s="287"/>
      <c r="K639" s="287"/>
      <c r="L639" s="287"/>
      <c r="M639" s="287"/>
      <c r="N639" s="287"/>
      <c r="O639" s="287"/>
      <c r="P639" s="290"/>
      <c r="Q639" s="287"/>
      <c r="R639" s="265"/>
      <c r="S639" s="296"/>
      <c r="T639" s="296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7"/>
      <c r="F640" s="287"/>
      <c r="G640" s="287"/>
      <c r="H640" s="287"/>
      <c r="I640" s="287"/>
      <c r="J640" s="287"/>
      <c r="K640" s="287"/>
      <c r="L640" s="287"/>
      <c r="M640" s="287"/>
      <c r="N640" s="287"/>
      <c r="O640" s="287"/>
      <c r="P640" s="290"/>
      <c r="Q640" s="287"/>
      <c r="R640" s="265"/>
      <c r="S640" s="296"/>
      <c r="T640" s="296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7"/>
      <c r="F641" s="287"/>
      <c r="G641" s="287"/>
      <c r="H641" s="287"/>
      <c r="I641" s="287"/>
      <c r="J641" s="287"/>
      <c r="K641" s="287"/>
      <c r="L641" s="287"/>
      <c r="M641" s="287"/>
      <c r="N641" s="287"/>
      <c r="O641" s="287"/>
      <c r="P641" s="290"/>
      <c r="Q641" s="287"/>
      <c r="R641" s="265"/>
      <c r="S641" s="296"/>
      <c r="T641" s="296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7"/>
      <c r="F642" s="287"/>
      <c r="G642" s="287"/>
      <c r="H642" s="287"/>
      <c r="I642" s="287"/>
      <c r="J642" s="287"/>
      <c r="K642" s="287"/>
      <c r="L642" s="287"/>
      <c r="M642" s="287"/>
      <c r="N642" s="287"/>
      <c r="O642" s="287"/>
      <c r="P642" s="290"/>
      <c r="Q642" s="287"/>
      <c r="R642" s="265"/>
      <c r="S642" s="296"/>
      <c r="T642" s="296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7"/>
      <c r="F643" s="287"/>
      <c r="G643" s="287"/>
      <c r="H643" s="287"/>
      <c r="I643" s="287"/>
      <c r="J643" s="287"/>
      <c r="K643" s="287"/>
      <c r="L643" s="287"/>
      <c r="M643" s="287"/>
      <c r="N643" s="287"/>
      <c r="O643" s="287"/>
      <c r="P643" s="290"/>
      <c r="Q643" s="287"/>
      <c r="R643" s="265"/>
      <c r="S643" s="296"/>
      <c r="T643" s="296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7"/>
      <c r="F644" s="287"/>
      <c r="G644" s="287"/>
      <c r="H644" s="287"/>
      <c r="I644" s="287"/>
      <c r="J644" s="287"/>
      <c r="K644" s="287"/>
      <c r="L644" s="287"/>
      <c r="M644" s="287"/>
      <c r="N644" s="287"/>
      <c r="O644" s="287"/>
      <c r="P644" s="290"/>
      <c r="Q644" s="287"/>
      <c r="R644" s="265"/>
      <c r="S644" s="296"/>
      <c r="T644" s="296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7"/>
      <c r="F645" s="287"/>
      <c r="G645" s="287"/>
      <c r="H645" s="287"/>
      <c r="I645" s="287"/>
      <c r="J645" s="287"/>
      <c r="K645" s="287"/>
      <c r="L645" s="287"/>
      <c r="M645" s="287"/>
      <c r="N645" s="287"/>
      <c r="O645" s="287"/>
      <c r="P645" s="290"/>
      <c r="Q645" s="287"/>
      <c r="R645" s="265"/>
      <c r="S645" s="296"/>
      <c r="T645" s="296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7"/>
      <c r="F646" s="287"/>
      <c r="G646" s="287"/>
      <c r="H646" s="287"/>
      <c r="I646" s="287"/>
      <c r="J646" s="287"/>
      <c r="K646" s="287"/>
      <c r="L646" s="287"/>
      <c r="M646" s="287"/>
      <c r="N646" s="287"/>
      <c r="O646" s="287"/>
      <c r="P646" s="290"/>
      <c r="Q646" s="287"/>
      <c r="R646" s="265"/>
      <c r="S646" s="296"/>
      <c r="T646" s="296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7"/>
      <c r="F647" s="287"/>
      <c r="G647" s="287"/>
      <c r="H647" s="287"/>
      <c r="I647" s="287"/>
      <c r="J647" s="287"/>
      <c r="K647" s="287"/>
      <c r="L647" s="287"/>
      <c r="M647" s="287"/>
      <c r="N647" s="287"/>
      <c r="O647" s="287"/>
      <c r="P647" s="290"/>
      <c r="Q647" s="287"/>
      <c r="R647" s="265"/>
      <c r="S647" s="296"/>
      <c r="T647" s="296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7"/>
      <c r="F648" s="287"/>
      <c r="G648" s="287"/>
      <c r="H648" s="287"/>
      <c r="I648" s="287"/>
      <c r="J648" s="287"/>
      <c r="K648" s="287"/>
      <c r="L648" s="287"/>
      <c r="M648" s="287"/>
      <c r="N648" s="287"/>
      <c r="O648" s="287"/>
      <c r="P648" s="290"/>
      <c r="Q648" s="287"/>
      <c r="R648" s="265"/>
      <c r="S648" s="296"/>
      <c r="T648" s="296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7"/>
      <c r="F649" s="287"/>
      <c r="G649" s="287"/>
      <c r="H649" s="287"/>
      <c r="I649" s="287"/>
      <c r="J649" s="287"/>
      <c r="K649" s="287"/>
      <c r="L649" s="287"/>
      <c r="M649" s="287"/>
      <c r="N649" s="287"/>
      <c r="O649" s="287"/>
      <c r="P649" s="290"/>
      <c r="Q649" s="287"/>
      <c r="R649" s="265"/>
      <c r="S649" s="296"/>
      <c r="T649" s="296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7"/>
      <c r="F650" s="287"/>
      <c r="G650" s="287"/>
      <c r="H650" s="287"/>
      <c r="I650" s="287"/>
      <c r="J650" s="287"/>
      <c r="K650" s="287"/>
      <c r="L650" s="287"/>
      <c r="M650" s="287"/>
      <c r="N650" s="287"/>
      <c r="O650" s="287"/>
      <c r="P650" s="290"/>
      <c r="Q650" s="287"/>
      <c r="R650" s="265"/>
      <c r="S650" s="296"/>
      <c r="T650" s="296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7"/>
      <c r="F651" s="287"/>
      <c r="G651" s="287"/>
      <c r="H651" s="287"/>
      <c r="I651" s="287"/>
      <c r="J651" s="287"/>
      <c r="K651" s="287"/>
      <c r="L651" s="287"/>
      <c r="M651" s="287"/>
      <c r="N651" s="287"/>
      <c r="O651" s="287"/>
      <c r="P651" s="290"/>
      <c r="Q651" s="287"/>
      <c r="R651" s="265"/>
      <c r="S651" s="296"/>
      <c r="T651" s="296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7"/>
      <c r="F652" s="287"/>
      <c r="G652" s="287"/>
      <c r="H652" s="287"/>
      <c r="I652" s="287"/>
      <c r="J652" s="287"/>
      <c r="K652" s="287"/>
      <c r="L652" s="287"/>
      <c r="M652" s="287"/>
      <c r="N652" s="287"/>
      <c r="O652" s="287"/>
      <c r="P652" s="290"/>
      <c r="Q652" s="287"/>
      <c r="R652" s="265"/>
      <c r="S652" s="296"/>
      <c r="T652" s="296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7"/>
      <c r="F653" s="287"/>
      <c r="G653" s="287"/>
      <c r="H653" s="287"/>
      <c r="I653" s="287"/>
      <c r="J653" s="287"/>
      <c r="K653" s="287"/>
      <c r="L653" s="287"/>
      <c r="M653" s="287"/>
      <c r="N653" s="287"/>
      <c r="O653" s="287"/>
      <c r="P653" s="290"/>
      <c r="Q653" s="287"/>
      <c r="R653" s="265"/>
      <c r="S653" s="296"/>
      <c r="T653" s="296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7"/>
      <c r="F654" s="287"/>
      <c r="G654" s="287"/>
      <c r="H654" s="287"/>
      <c r="I654" s="287"/>
      <c r="J654" s="287"/>
      <c r="K654" s="287"/>
      <c r="L654" s="287"/>
      <c r="M654" s="287"/>
      <c r="N654" s="287"/>
      <c r="O654" s="287"/>
      <c r="P654" s="290"/>
      <c r="Q654" s="287"/>
      <c r="R654" s="265"/>
      <c r="S654" s="296"/>
      <c r="T654" s="296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7"/>
      <c r="F655" s="287"/>
      <c r="G655" s="287"/>
      <c r="H655" s="287"/>
      <c r="I655" s="287"/>
      <c r="J655" s="287"/>
      <c r="K655" s="287"/>
      <c r="L655" s="287"/>
      <c r="M655" s="287"/>
      <c r="N655" s="287"/>
      <c r="O655" s="287"/>
      <c r="P655" s="290"/>
      <c r="Q655" s="287"/>
      <c r="R655" s="265"/>
      <c r="S655" s="296"/>
      <c r="T655" s="296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7"/>
      <c r="F656" s="287"/>
      <c r="G656" s="287"/>
      <c r="H656" s="287"/>
      <c r="I656" s="287"/>
      <c r="J656" s="287"/>
      <c r="K656" s="287"/>
      <c r="L656" s="287"/>
      <c r="M656" s="287"/>
      <c r="N656" s="287"/>
      <c r="O656" s="287"/>
      <c r="P656" s="290"/>
      <c r="Q656" s="287"/>
      <c r="R656" s="265"/>
      <c r="S656" s="296"/>
      <c r="T656" s="296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7"/>
      <c r="F657" s="287"/>
      <c r="G657" s="287"/>
      <c r="H657" s="287"/>
      <c r="I657" s="287"/>
      <c r="J657" s="287"/>
      <c r="K657" s="287"/>
      <c r="L657" s="287"/>
      <c r="M657" s="287"/>
      <c r="N657" s="287"/>
      <c r="O657" s="287"/>
      <c r="P657" s="290"/>
      <c r="Q657" s="287"/>
      <c r="R657" s="265"/>
      <c r="S657" s="296"/>
      <c r="T657" s="296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7"/>
      <c r="F658" s="287"/>
      <c r="G658" s="287"/>
      <c r="H658" s="287"/>
      <c r="I658" s="287"/>
      <c r="J658" s="287"/>
      <c r="K658" s="287"/>
      <c r="L658" s="287"/>
      <c r="M658" s="287"/>
      <c r="N658" s="287"/>
      <c r="O658" s="287"/>
      <c r="P658" s="290"/>
      <c r="Q658" s="287"/>
      <c r="R658" s="265"/>
      <c r="S658" s="296"/>
      <c r="T658" s="296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7"/>
      <c r="F659" s="287"/>
      <c r="G659" s="287"/>
      <c r="H659" s="287"/>
      <c r="I659" s="287"/>
      <c r="J659" s="287"/>
      <c r="K659" s="287"/>
      <c r="L659" s="287"/>
      <c r="M659" s="287"/>
      <c r="N659" s="287"/>
      <c r="O659" s="287"/>
      <c r="P659" s="290"/>
      <c r="Q659" s="287"/>
      <c r="R659" s="265"/>
      <c r="S659" s="296"/>
      <c r="T659" s="296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7"/>
      <c r="F660" s="287"/>
      <c r="G660" s="287"/>
      <c r="H660" s="287"/>
      <c r="I660" s="287"/>
      <c r="J660" s="287"/>
      <c r="K660" s="287"/>
      <c r="L660" s="287"/>
      <c r="M660" s="287"/>
      <c r="N660" s="287"/>
      <c r="O660" s="287"/>
      <c r="P660" s="290"/>
      <c r="Q660" s="287"/>
      <c r="R660" s="265"/>
      <c r="S660" s="296"/>
      <c r="T660" s="296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7"/>
      <c r="F661" s="287"/>
      <c r="G661" s="287"/>
      <c r="H661" s="287"/>
      <c r="I661" s="287"/>
      <c r="J661" s="287"/>
      <c r="K661" s="287"/>
      <c r="L661" s="287"/>
      <c r="M661" s="287"/>
      <c r="N661" s="287"/>
      <c r="O661" s="287"/>
      <c r="P661" s="290"/>
      <c r="Q661" s="287"/>
      <c r="R661" s="265"/>
      <c r="S661" s="296"/>
      <c r="T661" s="296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7"/>
      <c r="F662" s="287"/>
      <c r="G662" s="287"/>
      <c r="H662" s="287"/>
      <c r="I662" s="287"/>
      <c r="J662" s="287"/>
      <c r="K662" s="287"/>
      <c r="L662" s="287"/>
      <c r="M662" s="287"/>
      <c r="N662" s="287"/>
      <c r="O662" s="287"/>
      <c r="P662" s="290"/>
      <c r="Q662" s="287"/>
      <c r="R662" s="265"/>
      <c r="S662" s="296"/>
      <c r="T662" s="296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7"/>
      <c r="F663" s="287"/>
      <c r="G663" s="287"/>
      <c r="H663" s="287"/>
      <c r="I663" s="287"/>
      <c r="J663" s="287"/>
      <c r="K663" s="287"/>
      <c r="L663" s="287"/>
      <c r="M663" s="287"/>
      <c r="N663" s="287"/>
      <c r="O663" s="287"/>
      <c r="P663" s="290"/>
      <c r="Q663" s="287"/>
      <c r="R663" s="265"/>
      <c r="S663" s="296"/>
      <c r="T663" s="296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7"/>
      <c r="F664" s="287"/>
      <c r="G664" s="287"/>
      <c r="H664" s="287"/>
      <c r="I664" s="287"/>
      <c r="J664" s="287"/>
      <c r="K664" s="287"/>
      <c r="L664" s="287"/>
      <c r="M664" s="287"/>
      <c r="N664" s="287"/>
      <c r="O664" s="287"/>
      <c r="P664" s="290"/>
      <c r="Q664" s="287"/>
      <c r="R664" s="265"/>
      <c r="S664" s="296"/>
      <c r="T664" s="296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7"/>
      <c r="F665" s="287"/>
      <c r="G665" s="287"/>
      <c r="H665" s="287"/>
      <c r="I665" s="287"/>
      <c r="J665" s="287"/>
      <c r="K665" s="287"/>
      <c r="L665" s="287"/>
      <c r="M665" s="287"/>
      <c r="N665" s="287"/>
      <c r="O665" s="287"/>
      <c r="P665" s="290"/>
      <c r="Q665" s="287"/>
      <c r="R665" s="265"/>
      <c r="S665" s="296"/>
      <c r="T665" s="296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7"/>
      <c r="F666" s="287"/>
      <c r="G666" s="287"/>
      <c r="H666" s="287"/>
      <c r="I666" s="287"/>
      <c r="J666" s="287"/>
      <c r="K666" s="287"/>
      <c r="L666" s="287"/>
      <c r="M666" s="287"/>
      <c r="N666" s="287"/>
      <c r="O666" s="287"/>
      <c r="P666" s="290"/>
      <c r="Q666" s="287"/>
      <c r="R666" s="265"/>
      <c r="S666" s="296"/>
      <c r="T666" s="296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7"/>
      <c r="F667" s="287"/>
      <c r="G667" s="287"/>
      <c r="H667" s="287"/>
      <c r="I667" s="287"/>
      <c r="J667" s="287"/>
      <c r="K667" s="287"/>
      <c r="L667" s="287"/>
      <c r="M667" s="287"/>
      <c r="N667" s="287"/>
      <c r="O667" s="287"/>
      <c r="P667" s="290"/>
      <c r="Q667" s="287"/>
      <c r="R667" s="265"/>
      <c r="S667" s="296"/>
      <c r="T667" s="296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7"/>
      <c r="F668" s="287"/>
      <c r="G668" s="287"/>
      <c r="H668" s="287"/>
      <c r="I668" s="287"/>
      <c r="J668" s="287"/>
      <c r="K668" s="287"/>
      <c r="L668" s="287"/>
      <c r="M668" s="287"/>
      <c r="N668" s="287"/>
      <c r="O668" s="287"/>
      <c r="P668" s="290"/>
      <c r="Q668" s="287"/>
      <c r="R668" s="265"/>
      <c r="S668" s="296"/>
      <c r="T668" s="296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7"/>
      <c r="F669" s="287"/>
      <c r="G669" s="287"/>
      <c r="H669" s="287"/>
      <c r="I669" s="287"/>
      <c r="J669" s="287"/>
      <c r="K669" s="287"/>
      <c r="L669" s="287"/>
      <c r="M669" s="287"/>
      <c r="N669" s="287"/>
      <c r="O669" s="287"/>
      <c r="P669" s="290"/>
      <c r="Q669" s="287"/>
      <c r="R669" s="265"/>
      <c r="S669" s="296"/>
      <c r="T669" s="296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7"/>
      <c r="F670" s="287"/>
      <c r="G670" s="287"/>
      <c r="H670" s="287"/>
      <c r="I670" s="287"/>
      <c r="J670" s="287"/>
      <c r="K670" s="287"/>
      <c r="L670" s="287"/>
      <c r="M670" s="287"/>
      <c r="N670" s="287"/>
      <c r="O670" s="287"/>
      <c r="P670" s="290"/>
      <c r="Q670" s="287"/>
      <c r="R670" s="265"/>
      <c r="S670" s="296"/>
      <c r="T670" s="296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7"/>
      <c r="F671" s="287"/>
      <c r="G671" s="287"/>
      <c r="H671" s="287"/>
      <c r="I671" s="287"/>
      <c r="J671" s="287"/>
      <c r="K671" s="287"/>
      <c r="L671" s="287"/>
      <c r="M671" s="287"/>
      <c r="N671" s="287"/>
      <c r="O671" s="287"/>
      <c r="P671" s="290"/>
      <c r="Q671" s="287"/>
      <c r="R671" s="265"/>
      <c r="S671" s="296"/>
      <c r="T671" s="296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7"/>
      <c r="F672" s="287"/>
      <c r="G672" s="287"/>
      <c r="H672" s="287"/>
      <c r="I672" s="287"/>
      <c r="J672" s="287"/>
      <c r="K672" s="287"/>
      <c r="L672" s="287"/>
      <c r="M672" s="287"/>
      <c r="N672" s="287"/>
      <c r="O672" s="287"/>
      <c r="P672" s="290"/>
      <c r="Q672" s="287"/>
      <c r="R672" s="265"/>
      <c r="S672" s="296"/>
      <c r="T672" s="296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7"/>
      <c r="F673" s="287"/>
      <c r="G673" s="287"/>
      <c r="H673" s="287"/>
      <c r="I673" s="287"/>
      <c r="J673" s="287"/>
      <c r="K673" s="287"/>
      <c r="L673" s="287"/>
      <c r="M673" s="287"/>
      <c r="N673" s="287"/>
      <c r="O673" s="287"/>
      <c r="P673" s="290"/>
      <c r="Q673" s="287"/>
      <c r="R673" s="265"/>
      <c r="S673" s="296"/>
      <c r="T673" s="296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7"/>
      <c r="F674" s="287"/>
      <c r="G674" s="287"/>
      <c r="H674" s="287"/>
      <c r="I674" s="287"/>
      <c r="J674" s="287"/>
      <c r="K674" s="287"/>
      <c r="L674" s="287"/>
      <c r="M674" s="287"/>
      <c r="N674" s="287"/>
      <c r="O674" s="287"/>
      <c r="P674" s="290"/>
      <c r="Q674" s="287"/>
      <c r="R674" s="265"/>
      <c r="S674" s="296"/>
      <c r="T674" s="296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7"/>
      <c r="F675" s="287"/>
      <c r="G675" s="287"/>
      <c r="H675" s="287"/>
      <c r="I675" s="287"/>
      <c r="J675" s="287"/>
      <c r="K675" s="287"/>
      <c r="L675" s="287"/>
      <c r="M675" s="287"/>
      <c r="N675" s="287"/>
      <c r="O675" s="287"/>
      <c r="P675" s="290"/>
      <c r="Q675" s="287"/>
      <c r="R675" s="265"/>
      <c r="S675" s="296"/>
      <c r="T675" s="296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7"/>
      <c r="F676" s="287"/>
      <c r="G676" s="287"/>
      <c r="H676" s="287"/>
      <c r="I676" s="287"/>
      <c r="J676" s="287"/>
      <c r="K676" s="287"/>
      <c r="L676" s="287"/>
      <c r="M676" s="287"/>
      <c r="N676" s="287"/>
      <c r="O676" s="287"/>
      <c r="P676" s="290"/>
      <c r="Q676" s="287"/>
      <c r="R676" s="265"/>
      <c r="S676" s="296"/>
      <c r="T676" s="296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7"/>
      <c r="F677" s="287"/>
      <c r="G677" s="287"/>
      <c r="H677" s="287"/>
      <c r="I677" s="287"/>
      <c r="J677" s="287"/>
      <c r="K677" s="287"/>
      <c r="L677" s="287"/>
      <c r="M677" s="287"/>
      <c r="N677" s="287"/>
      <c r="O677" s="287"/>
      <c r="P677" s="290"/>
      <c r="Q677" s="287"/>
      <c r="R677" s="265"/>
      <c r="S677" s="296"/>
      <c r="T677" s="296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7"/>
      <c r="F678" s="287"/>
      <c r="G678" s="287"/>
      <c r="H678" s="287"/>
      <c r="I678" s="287"/>
      <c r="J678" s="287"/>
      <c r="K678" s="287"/>
      <c r="L678" s="287"/>
      <c r="M678" s="287"/>
      <c r="N678" s="287"/>
      <c r="O678" s="287"/>
      <c r="P678" s="290"/>
      <c r="Q678" s="287"/>
      <c r="R678" s="265"/>
      <c r="S678" s="296"/>
      <c r="T678" s="296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7"/>
      <c r="F679" s="287"/>
      <c r="G679" s="287"/>
      <c r="H679" s="287"/>
      <c r="I679" s="287"/>
      <c r="J679" s="287"/>
      <c r="K679" s="287"/>
      <c r="L679" s="287"/>
      <c r="M679" s="287"/>
      <c r="N679" s="287"/>
      <c r="O679" s="287"/>
      <c r="P679" s="290"/>
      <c r="Q679" s="287"/>
      <c r="R679" s="265"/>
      <c r="S679" s="296"/>
      <c r="T679" s="296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7"/>
      <c r="F680" s="287"/>
      <c r="G680" s="287"/>
      <c r="H680" s="287"/>
      <c r="I680" s="287"/>
      <c r="J680" s="287"/>
      <c r="K680" s="287"/>
      <c r="L680" s="287"/>
      <c r="M680" s="287"/>
      <c r="N680" s="287"/>
      <c r="O680" s="287"/>
      <c r="P680" s="290"/>
      <c r="Q680" s="287"/>
      <c r="R680" s="265"/>
      <c r="S680" s="296"/>
      <c r="T680" s="296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7"/>
      <c r="F681" s="287"/>
      <c r="G681" s="287"/>
      <c r="H681" s="287"/>
      <c r="I681" s="287"/>
      <c r="J681" s="287"/>
      <c r="K681" s="287"/>
      <c r="L681" s="287"/>
      <c r="M681" s="287"/>
      <c r="N681" s="287"/>
      <c r="O681" s="287"/>
      <c r="P681" s="290"/>
      <c r="Q681" s="287"/>
      <c r="R681" s="265"/>
      <c r="S681" s="296"/>
      <c r="T681" s="296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7"/>
      <c r="F682" s="287"/>
      <c r="G682" s="287"/>
      <c r="H682" s="287"/>
      <c r="I682" s="287"/>
      <c r="J682" s="287"/>
      <c r="K682" s="287"/>
      <c r="L682" s="287"/>
      <c r="M682" s="287"/>
      <c r="N682" s="287"/>
      <c r="O682" s="287"/>
      <c r="P682" s="290"/>
      <c r="Q682" s="287"/>
      <c r="R682" s="265"/>
      <c r="S682" s="296"/>
      <c r="T682" s="296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7"/>
      <c r="F683" s="287"/>
      <c r="G683" s="287"/>
      <c r="H683" s="287"/>
      <c r="I683" s="287"/>
      <c r="J683" s="287"/>
      <c r="K683" s="287"/>
      <c r="L683" s="287"/>
      <c r="M683" s="287"/>
      <c r="N683" s="287"/>
      <c r="O683" s="287"/>
      <c r="P683" s="290"/>
      <c r="Q683" s="287"/>
      <c r="R683" s="265"/>
      <c r="S683" s="296"/>
      <c r="T683" s="296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7"/>
      <c r="F684" s="287"/>
      <c r="G684" s="287"/>
      <c r="H684" s="287"/>
      <c r="I684" s="287"/>
      <c r="J684" s="287"/>
      <c r="K684" s="287"/>
      <c r="L684" s="287"/>
      <c r="M684" s="287"/>
      <c r="N684" s="287"/>
      <c r="O684" s="287"/>
      <c r="P684" s="290"/>
      <c r="Q684" s="287"/>
      <c r="R684" s="265"/>
      <c r="S684" s="296"/>
      <c r="T684" s="296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7"/>
      <c r="F685" s="287"/>
      <c r="G685" s="287"/>
      <c r="H685" s="287"/>
      <c r="I685" s="287"/>
      <c r="J685" s="287"/>
      <c r="K685" s="287"/>
      <c r="L685" s="287"/>
      <c r="M685" s="287"/>
      <c r="N685" s="287"/>
      <c r="O685" s="287"/>
      <c r="P685" s="290"/>
      <c r="Q685" s="287"/>
      <c r="R685" s="265"/>
      <c r="S685" s="296"/>
      <c r="T685" s="296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7"/>
      <c r="F686" s="287"/>
      <c r="G686" s="287"/>
      <c r="H686" s="287"/>
      <c r="I686" s="287"/>
      <c r="J686" s="287"/>
      <c r="K686" s="287"/>
      <c r="L686" s="287"/>
      <c r="M686" s="287"/>
      <c r="N686" s="287"/>
      <c r="O686" s="287"/>
      <c r="P686" s="290"/>
      <c r="Q686" s="287"/>
      <c r="R686" s="265"/>
      <c r="S686" s="296"/>
      <c r="T686" s="296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7"/>
      <c r="F687" s="287"/>
      <c r="G687" s="287"/>
      <c r="H687" s="287"/>
      <c r="I687" s="287"/>
      <c r="J687" s="287"/>
      <c r="K687" s="287"/>
      <c r="L687" s="287"/>
      <c r="M687" s="287"/>
      <c r="N687" s="287"/>
      <c r="O687" s="287"/>
      <c r="P687" s="290"/>
      <c r="Q687" s="287"/>
      <c r="R687" s="265"/>
      <c r="S687" s="296"/>
      <c r="T687" s="296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7"/>
      <c r="F688" s="287"/>
      <c r="G688" s="287"/>
      <c r="H688" s="287"/>
      <c r="I688" s="287"/>
      <c r="J688" s="287"/>
      <c r="K688" s="287"/>
      <c r="L688" s="287"/>
      <c r="M688" s="287"/>
      <c r="N688" s="287"/>
      <c r="O688" s="287"/>
      <c r="P688" s="290"/>
      <c r="Q688" s="287"/>
      <c r="R688" s="265"/>
      <c r="S688" s="296"/>
      <c r="T688" s="296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7"/>
      <c r="F689" s="287"/>
      <c r="G689" s="287"/>
      <c r="H689" s="287"/>
      <c r="I689" s="287"/>
      <c r="J689" s="287"/>
      <c r="K689" s="287"/>
      <c r="L689" s="287"/>
      <c r="M689" s="287"/>
      <c r="N689" s="287"/>
      <c r="O689" s="287"/>
      <c r="P689" s="290"/>
      <c r="Q689" s="287"/>
      <c r="R689" s="265"/>
      <c r="S689" s="296"/>
      <c r="T689" s="296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7"/>
      <c r="F690" s="287"/>
      <c r="G690" s="287"/>
      <c r="H690" s="287"/>
      <c r="I690" s="287"/>
      <c r="J690" s="287"/>
      <c r="K690" s="287"/>
      <c r="L690" s="287"/>
      <c r="M690" s="287"/>
      <c r="N690" s="287"/>
      <c r="O690" s="287"/>
      <c r="P690" s="290"/>
      <c r="Q690" s="287"/>
      <c r="R690" s="265"/>
      <c r="S690" s="296"/>
      <c r="T690" s="296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7"/>
      <c r="F691" s="287"/>
      <c r="G691" s="287"/>
      <c r="H691" s="287"/>
      <c r="I691" s="287"/>
      <c r="J691" s="287"/>
      <c r="K691" s="287"/>
      <c r="L691" s="287"/>
      <c r="M691" s="287"/>
      <c r="N691" s="287"/>
      <c r="O691" s="287"/>
      <c r="P691" s="290"/>
      <c r="Q691" s="287"/>
      <c r="R691" s="265"/>
      <c r="S691" s="296"/>
      <c r="T691" s="296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7"/>
      <c r="F692" s="287"/>
      <c r="G692" s="287"/>
      <c r="H692" s="287"/>
      <c r="I692" s="287"/>
      <c r="J692" s="287"/>
      <c r="K692" s="287"/>
      <c r="L692" s="287"/>
      <c r="M692" s="287"/>
      <c r="N692" s="287"/>
      <c r="O692" s="287"/>
      <c r="P692" s="290"/>
      <c r="Q692" s="287"/>
      <c r="R692" s="265"/>
      <c r="S692" s="296"/>
      <c r="T692" s="296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7"/>
      <c r="F693" s="287"/>
      <c r="G693" s="287"/>
      <c r="H693" s="287"/>
      <c r="I693" s="287"/>
      <c r="J693" s="287"/>
      <c r="K693" s="287"/>
      <c r="L693" s="287"/>
      <c r="M693" s="287"/>
      <c r="N693" s="287"/>
      <c r="O693" s="287"/>
      <c r="P693" s="290"/>
      <c r="Q693" s="287"/>
      <c r="R693" s="265"/>
      <c r="S693" s="296"/>
      <c r="T693" s="296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7"/>
      <c r="F694" s="287"/>
      <c r="G694" s="287"/>
      <c r="H694" s="287"/>
      <c r="I694" s="287"/>
      <c r="J694" s="287"/>
      <c r="K694" s="287"/>
      <c r="L694" s="287"/>
      <c r="M694" s="287"/>
      <c r="N694" s="287"/>
      <c r="O694" s="287"/>
      <c r="P694" s="290"/>
      <c r="Q694" s="287"/>
      <c r="R694" s="265"/>
      <c r="S694" s="296"/>
      <c r="T694" s="296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7"/>
      <c r="F695" s="287"/>
      <c r="G695" s="287"/>
      <c r="H695" s="287"/>
      <c r="I695" s="287"/>
      <c r="J695" s="287"/>
      <c r="K695" s="287"/>
      <c r="L695" s="287"/>
      <c r="M695" s="287"/>
      <c r="N695" s="287"/>
      <c r="O695" s="287"/>
      <c r="P695" s="290"/>
      <c r="Q695" s="287"/>
      <c r="R695" s="265"/>
      <c r="S695" s="296"/>
      <c r="T695" s="296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7"/>
      <c r="F696" s="287"/>
      <c r="G696" s="287"/>
      <c r="H696" s="287"/>
      <c r="I696" s="287"/>
      <c r="J696" s="287"/>
      <c r="K696" s="287"/>
      <c r="L696" s="287"/>
      <c r="M696" s="287"/>
      <c r="N696" s="287"/>
      <c r="O696" s="287"/>
      <c r="P696" s="290"/>
      <c r="Q696" s="287"/>
      <c r="R696" s="265"/>
      <c r="S696" s="296"/>
      <c r="T696" s="296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7"/>
      <c r="F697" s="287"/>
      <c r="G697" s="287"/>
      <c r="H697" s="287"/>
      <c r="I697" s="287"/>
      <c r="J697" s="287"/>
      <c r="K697" s="287"/>
      <c r="L697" s="287"/>
      <c r="M697" s="287"/>
      <c r="N697" s="287"/>
      <c r="O697" s="287"/>
      <c r="P697" s="290"/>
      <c r="Q697" s="287"/>
      <c r="R697" s="265"/>
      <c r="S697" s="296"/>
      <c r="T697" s="296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7"/>
      <c r="F698" s="287"/>
      <c r="G698" s="287"/>
      <c r="H698" s="287"/>
      <c r="I698" s="287"/>
      <c r="J698" s="287"/>
      <c r="K698" s="287"/>
      <c r="L698" s="287"/>
      <c r="M698" s="287"/>
      <c r="N698" s="287"/>
      <c r="O698" s="287"/>
      <c r="P698" s="290"/>
      <c r="Q698" s="287"/>
      <c r="R698" s="265"/>
      <c r="S698" s="296"/>
      <c r="T698" s="296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7"/>
      <c r="F699" s="287"/>
      <c r="G699" s="287"/>
      <c r="H699" s="287"/>
      <c r="I699" s="287"/>
      <c r="J699" s="287"/>
      <c r="K699" s="287"/>
      <c r="L699" s="287"/>
      <c r="M699" s="287"/>
      <c r="N699" s="287"/>
      <c r="O699" s="287"/>
      <c r="P699" s="290"/>
      <c r="Q699" s="287"/>
      <c r="R699" s="265"/>
      <c r="S699" s="296"/>
      <c r="T699" s="296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7"/>
      <c r="F700" s="287"/>
      <c r="G700" s="287"/>
      <c r="H700" s="287"/>
      <c r="I700" s="287"/>
      <c r="J700" s="287"/>
      <c r="K700" s="287"/>
      <c r="L700" s="287"/>
      <c r="M700" s="287"/>
      <c r="N700" s="287"/>
      <c r="O700" s="287"/>
      <c r="P700" s="290"/>
      <c r="Q700" s="287"/>
      <c r="R700" s="265"/>
      <c r="S700" s="296"/>
      <c r="T700" s="296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7"/>
      <c r="F701" s="287"/>
      <c r="G701" s="287"/>
      <c r="H701" s="287"/>
      <c r="I701" s="287"/>
      <c r="J701" s="287"/>
      <c r="K701" s="287"/>
      <c r="L701" s="287"/>
      <c r="M701" s="287"/>
      <c r="N701" s="287"/>
      <c r="O701" s="287"/>
      <c r="P701" s="290"/>
      <c r="Q701" s="287"/>
      <c r="R701" s="265"/>
      <c r="S701" s="296"/>
      <c r="T701" s="296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7"/>
      <c r="F702" s="287"/>
      <c r="G702" s="287"/>
      <c r="H702" s="287"/>
      <c r="I702" s="287"/>
      <c r="J702" s="287"/>
      <c r="K702" s="287"/>
      <c r="L702" s="287"/>
      <c r="M702" s="287"/>
      <c r="N702" s="287"/>
      <c r="O702" s="287"/>
      <c r="P702" s="290"/>
      <c r="Q702" s="287"/>
      <c r="R702" s="265"/>
      <c r="S702" s="296"/>
      <c r="T702" s="296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7"/>
      <c r="F703" s="287"/>
      <c r="G703" s="287"/>
      <c r="H703" s="287"/>
      <c r="I703" s="287"/>
      <c r="J703" s="287"/>
      <c r="K703" s="287"/>
      <c r="L703" s="287"/>
      <c r="M703" s="287"/>
      <c r="N703" s="287"/>
      <c r="O703" s="287"/>
      <c r="P703" s="290"/>
      <c r="Q703" s="287"/>
      <c r="R703" s="265"/>
      <c r="S703" s="296"/>
      <c r="T703" s="296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7"/>
      <c r="F704" s="287"/>
      <c r="G704" s="287"/>
      <c r="H704" s="287"/>
      <c r="I704" s="287"/>
      <c r="J704" s="287"/>
      <c r="K704" s="287"/>
      <c r="L704" s="287"/>
      <c r="M704" s="287"/>
      <c r="N704" s="287"/>
      <c r="O704" s="287"/>
      <c r="P704" s="290"/>
      <c r="Q704" s="287"/>
      <c r="R704" s="265"/>
      <c r="S704" s="296"/>
      <c r="T704" s="296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7"/>
      <c r="F705" s="287"/>
      <c r="G705" s="287"/>
      <c r="H705" s="287"/>
      <c r="I705" s="287"/>
      <c r="J705" s="287"/>
      <c r="K705" s="287"/>
      <c r="L705" s="287"/>
      <c r="M705" s="287"/>
      <c r="N705" s="287"/>
      <c r="O705" s="287"/>
      <c r="P705" s="290"/>
      <c r="Q705" s="287"/>
      <c r="R705" s="265"/>
      <c r="S705" s="296"/>
      <c r="T705" s="296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7"/>
      <c r="F706" s="287"/>
      <c r="G706" s="287"/>
      <c r="H706" s="287"/>
      <c r="I706" s="287"/>
      <c r="J706" s="287"/>
      <c r="K706" s="287"/>
      <c r="L706" s="287"/>
      <c r="M706" s="287"/>
      <c r="N706" s="287"/>
      <c r="O706" s="287"/>
      <c r="P706" s="290"/>
      <c r="Q706" s="287"/>
      <c r="R706" s="265"/>
      <c r="S706" s="296"/>
      <c r="T706" s="296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7"/>
      <c r="F707" s="287"/>
      <c r="G707" s="287"/>
      <c r="H707" s="287"/>
      <c r="I707" s="287"/>
      <c r="J707" s="287"/>
      <c r="K707" s="287"/>
      <c r="L707" s="287"/>
      <c r="M707" s="287"/>
      <c r="N707" s="287"/>
      <c r="O707" s="287"/>
      <c r="P707" s="290"/>
      <c r="Q707" s="287"/>
      <c r="R707" s="265"/>
      <c r="S707" s="296"/>
      <c r="T707" s="296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7"/>
      <c r="F708" s="287"/>
      <c r="G708" s="287"/>
      <c r="H708" s="287"/>
      <c r="I708" s="287"/>
      <c r="J708" s="287"/>
      <c r="K708" s="287"/>
      <c r="L708" s="287"/>
      <c r="M708" s="287"/>
      <c r="N708" s="287"/>
      <c r="O708" s="287"/>
      <c r="P708" s="290"/>
      <c r="Q708" s="287"/>
      <c r="R708" s="265"/>
      <c r="S708" s="296"/>
      <c r="T708" s="296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7"/>
      <c r="F709" s="287"/>
      <c r="G709" s="287"/>
      <c r="H709" s="287"/>
      <c r="I709" s="287"/>
      <c r="J709" s="287"/>
      <c r="K709" s="287"/>
      <c r="L709" s="287"/>
      <c r="M709" s="287"/>
      <c r="N709" s="287"/>
      <c r="O709" s="287"/>
      <c r="P709" s="290"/>
      <c r="Q709" s="287"/>
      <c r="R709" s="265"/>
      <c r="S709" s="296"/>
      <c r="T709" s="296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7"/>
      <c r="F710" s="287"/>
      <c r="G710" s="287"/>
      <c r="H710" s="287"/>
      <c r="I710" s="287"/>
      <c r="J710" s="287"/>
      <c r="K710" s="287"/>
      <c r="L710" s="287"/>
      <c r="M710" s="287"/>
      <c r="N710" s="287"/>
      <c r="O710" s="287"/>
      <c r="P710" s="290"/>
      <c r="Q710" s="287"/>
      <c r="R710" s="265"/>
      <c r="S710" s="296"/>
      <c r="T710" s="296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7"/>
      <c r="F711" s="287"/>
      <c r="G711" s="287"/>
      <c r="H711" s="287"/>
      <c r="I711" s="287"/>
      <c r="J711" s="287"/>
      <c r="K711" s="287"/>
      <c r="L711" s="287"/>
      <c r="M711" s="287"/>
      <c r="N711" s="287"/>
      <c r="O711" s="287"/>
      <c r="P711" s="290"/>
      <c r="Q711" s="287"/>
      <c r="R711" s="265"/>
      <c r="S711" s="296"/>
      <c r="T711" s="296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7"/>
      <c r="F712" s="287"/>
      <c r="G712" s="287"/>
      <c r="H712" s="287"/>
      <c r="I712" s="287"/>
      <c r="J712" s="287"/>
      <c r="K712" s="287"/>
      <c r="L712" s="287"/>
      <c r="M712" s="287"/>
      <c r="N712" s="287"/>
      <c r="O712" s="287"/>
      <c r="P712" s="290"/>
      <c r="Q712" s="287"/>
      <c r="R712" s="265"/>
      <c r="S712" s="296"/>
      <c r="T712" s="296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7"/>
      <c r="F713" s="287"/>
      <c r="G713" s="287"/>
      <c r="H713" s="287"/>
      <c r="I713" s="287"/>
      <c r="J713" s="287"/>
      <c r="K713" s="287"/>
      <c r="L713" s="287"/>
      <c r="M713" s="287"/>
      <c r="N713" s="287"/>
      <c r="O713" s="287"/>
      <c r="P713" s="290"/>
      <c r="Q713" s="287"/>
      <c r="R713" s="265"/>
      <c r="S713" s="296"/>
      <c r="T713" s="296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7"/>
      <c r="F714" s="287"/>
      <c r="G714" s="287"/>
      <c r="H714" s="287"/>
      <c r="I714" s="287"/>
      <c r="J714" s="287"/>
      <c r="K714" s="287"/>
      <c r="L714" s="287"/>
      <c r="M714" s="287"/>
      <c r="N714" s="287"/>
      <c r="O714" s="287"/>
      <c r="P714" s="290"/>
      <c r="Q714" s="287"/>
      <c r="R714" s="265"/>
      <c r="S714" s="296"/>
      <c r="T714" s="296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7"/>
      <c r="F715" s="287"/>
      <c r="G715" s="287"/>
      <c r="H715" s="287"/>
      <c r="I715" s="287"/>
      <c r="J715" s="287"/>
      <c r="K715" s="287"/>
      <c r="L715" s="287"/>
      <c r="M715" s="287"/>
      <c r="N715" s="287"/>
      <c r="O715" s="287"/>
      <c r="P715" s="290"/>
      <c r="Q715" s="287"/>
      <c r="R715" s="265"/>
      <c r="S715" s="296"/>
      <c r="T715" s="296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7"/>
      <c r="F716" s="287"/>
      <c r="G716" s="287"/>
      <c r="H716" s="287"/>
      <c r="I716" s="287"/>
      <c r="J716" s="287"/>
      <c r="K716" s="287"/>
      <c r="L716" s="287"/>
      <c r="M716" s="287"/>
      <c r="N716" s="287"/>
      <c r="O716" s="287"/>
      <c r="P716" s="290"/>
      <c r="Q716" s="287"/>
      <c r="R716" s="265"/>
      <c r="S716" s="296"/>
      <c r="T716" s="296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7"/>
      <c r="F717" s="287"/>
      <c r="G717" s="287"/>
      <c r="H717" s="287"/>
      <c r="I717" s="287"/>
      <c r="J717" s="287"/>
      <c r="K717" s="287"/>
      <c r="L717" s="287"/>
      <c r="M717" s="287"/>
      <c r="N717" s="287"/>
      <c r="O717" s="287"/>
      <c r="P717" s="290"/>
      <c r="Q717" s="287"/>
      <c r="R717" s="265"/>
      <c r="S717" s="296"/>
      <c r="T717" s="296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7"/>
      <c r="F718" s="287"/>
      <c r="G718" s="287"/>
      <c r="H718" s="287"/>
      <c r="I718" s="287"/>
      <c r="J718" s="287"/>
      <c r="K718" s="287"/>
      <c r="L718" s="287"/>
      <c r="M718" s="287"/>
      <c r="N718" s="287"/>
      <c r="O718" s="287"/>
      <c r="P718" s="290"/>
      <c r="Q718" s="287"/>
      <c r="R718" s="265"/>
      <c r="S718" s="296"/>
      <c r="T718" s="296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7"/>
      <c r="F719" s="287"/>
      <c r="G719" s="287"/>
      <c r="H719" s="287"/>
      <c r="I719" s="287"/>
      <c r="J719" s="287"/>
      <c r="K719" s="287"/>
      <c r="L719" s="287"/>
      <c r="M719" s="287"/>
      <c r="N719" s="287"/>
      <c r="O719" s="287"/>
      <c r="P719" s="290"/>
      <c r="Q719" s="287"/>
      <c r="R719" s="265"/>
      <c r="S719" s="296"/>
      <c r="T719" s="296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7"/>
      <c r="F720" s="287"/>
      <c r="G720" s="287"/>
      <c r="H720" s="287"/>
      <c r="I720" s="287"/>
      <c r="J720" s="287"/>
      <c r="K720" s="287"/>
      <c r="L720" s="287"/>
      <c r="M720" s="287"/>
      <c r="N720" s="287"/>
      <c r="O720" s="287"/>
      <c r="P720" s="290"/>
      <c r="Q720" s="287"/>
      <c r="R720" s="265"/>
      <c r="S720" s="296"/>
      <c r="T720" s="296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7"/>
      <c r="F721" s="287"/>
      <c r="G721" s="287"/>
      <c r="H721" s="287"/>
      <c r="I721" s="287"/>
      <c r="J721" s="287"/>
      <c r="K721" s="287"/>
      <c r="L721" s="287"/>
      <c r="M721" s="287"/>
      <c r="N721" s="287"/>
      <c r="O721" s="287"/>
      <c r="P721" s="290"/>
      <c r="Q721" s="287"/>
      <c r="R721" s="265"/>
      <c r="S721" s="296"/>
      <c r="T721" s="296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7"/>
      <c r="F722" s="287"/>
      <c r="G722" s="287"/>
      <c r="H722" s="287"/>
      <c r="I722" s="287"/>
      <c r="J722" s="287"/>
      <c r="K722" s="287"/>
      <c r="L722" s="287"/>
      <c r="M722" s="287"/>
      <c r="N722" s="287"/>
      <c r="O722" s="287"/>
      <c r="P722" s="290"/>
      <c r="Q722" s="287"/>
      <c r="R722" s="265"/>
      <c r="S722" s="296"/>
      <c r="T722" s="296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7"/>
      <c r="F723" s="287"/>
      <c r="G723" s="287"/>
      <c r="H723" s="287"/>
      <c r="I723" s="287"/>
      <c r="J723" s="287"/>
      <c r="K723" s="287"/>
      <c r="L723" s="287"/>
      <c r="M723" s="287"/>
      <c r="N723" s="287"/>
      <c r="O723" s="287"/>
      <c r="P723" s="290"/>
      <c r="Q723" s="287"/>
      <c r="R723" s="265"/>
      <c r="S723" s="296"/>
      <c r="T723" s="296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7"/>
      <c r="F724" s="287"/>
      <c r="G724" s="287"/>
      <c r="H724" s="287"/>
      <c r="I724" s="287"/>
      <c r="J724" s="287"/>
      <c r="K724" s="287"/>
      <c r="L724" s="287"/>
      <c r="M724" s="287"/>
      <c r="N724" s="287"/>
      <c r="O724" s="287"/>
      <c r="P724" s="290"/>
      <c r="Q724" s="287"/>
      <c r="R724" s="265"/>
      <c r="S724" s="296"/>
      <c r="T724" s="296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7"/>
      <c r="F725" s="287"/>
      <c r="G725" s="287"/>
      <c r="H725" s="287"/>
      <c r="I725" s="287"/>
      <c r="J725" s="287"/>
      <c r="K725" s="287"/>
      <c r="L725" s="287"/>
      <c r="M725" s="287"/>
      <c r="N725" s="287"/>
      <c r="O725" s="287"/>
      <c r="P725" s="290"/>
      <c r="Q725" s="287"/>
      <c r="R725" s="265"/>
      <c r="S725" s="296"/>
      <c r="T725" s="296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7"/>
      <c r="F726" s="287"/>
      <c r="G726" s="287"/>
      <c r="H726" s="287"/>
      <c r="I726" s="287"/>
      <c r="J726" s="287"/>
      <c r="K726" s="287"/>
      <c r="L726" s="287"/>
      <c r="M726" s="287"/>
      <c r="N726" s="287"/>
      <c r="O726" s="287"/>
      <c r="P726" s="290"/>
      <c r="Q726" s="287"/>
      <c r="R726" s="265"/>
      <c r="S726" s="296"/>
      <c r="T726" s="296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7"/>
      <c r="F727" s="287"/>
      <c r="G727" s="287"/>
      <c r="H727" s="287"/>
      <c r="I727" s="287"/>
      <c r="J727" s="287"/>
      <c r="K727" s="287"/>
      <c r="L727" s="287"/>
      <c r="M727" s="287"/>
      <c r="N727" s="287"/>
      <c r="O727" s="287"/>
      <c r="P727" s="290"/>
      <c r="Q727" s="287"/>
      <c r="R727" s="265"/>
      <c r="S727" s="296"/>
      <c r="T727" s="296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7"/>
      <c r="F728" s="287"/>
      <c r="G728" s="287"/>
      <c r="H728" s="287"/>
      <c r="I728" s="287"/>
      <c r="J728" s="287"/>
      <c r="K728" s="287"/>
      <c r="L728" s="287"/>
      <c r="M728" s="287"/>
      <c r="N728" s="287"/>
      <c r="O728" s="287"/>
      <c r="P728" s="290"/>
      <c r="Q728" s="287"/>
      <c r="R728" s="265"/>
      <c r="S728" s="296"/>
      <c r="T728" s="296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7"/>
      <c r="F729" s="287"/>
      <c r="G729" s="287"/>
      <c r="H729" s="287"/>
      <c r="I729" s="287"/>
      <c r="J729" s="287"/>
      <c r="K729" s="287"/>
      <c r="L729" s="287"/>
      <c r="M729" s="287"/>
      <c r="N729" s="287"/>
      <c r="O729" s="287"/>
      <c r="P729" s="290"/>
      <c r="Q729" s="287"/>
      <c r="R729" s="265"/>
      <c r="S729" s="296"/>
      <c r="T729" s="296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7"/>
      <c r="F730" s="287"/>
      <c r="G730" s="287"/>
      <c r="H730" s="287"/>
      <c r="I730" s="287"/>
      <c r="J730" s="287"/>
      <c r="K730" s="287"/>
      <c r="L730" s="287"/>
      <c r="M730" s="287"/>
      <c r="N730" s="287"/>
      <c r="O730" s="287"/>
      <c r="P730" s="290"/>
      <c r="Q730" s="287"/>
      <c r="R730" s="265"/>
      <c r="S730" s="296"/>
      <c r="T730" s="296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7"/>
      <c r="F731" s="287"/>
      <c r="G731" s="287"/>
      <c r="H731" s="287"/>
      <c r="I731" s="287"/>
      <c r="J731" s="287"/>
      <c r="K731" s="287"/>
      <c r="L731" s="287"/>
      <c r="M731" s="287"/>
      <c r="N731" s="287"/>
      <c r="O731" s="287"/>
      <c r="P731" s="290"/>
      <c r="Q731" s="287"/>
      <c r="R731" s="265"/>
      <c r="S731" s="296"/>
      <c r="T731" s="296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7"/>
      <c r="F732" s="287"/>
      <c r="G732" s="287"/>
      <c r="H732" s="287"/>
      <c r="I732" s="287"/>
      <c r="J732" s="287"/>
      <c r="K732" s="287"/>
      <c r="L732" s="287"/>
      <c r="M732" s="287"/>
      <c r="N732" s="287"/>
      <c r="O732" s="287"/>
      <c r="P732" s="290"/>
      <c r="Q732" s="287"/>
      <c r="R732" s="265"/>
      <c r="S732" s="296"/>
      <c r="T732" s="296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7"/>
      <c r="F733" s="287"/>
      <c r="G733" s="287"/>
      <c r="H733" s="287"/>
      <c r="I733" s="287"/>
      <c r="J733" s="287"/>
      <c r="K733" s="287"/>
      <c r="L733" s="287"/>
      <c r="M733" s="287"/>
      <c r="N733" s="287"/>
      <c r="O733" s="287"/>
      <c r="P733" s="290"/>
      <c r="Q733" s="287"/>
      <c r="R733" s="265"/>
      <c r="S733" s="296"/>
      <c r="T733" s="296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7"/>
      <c r="F734" s="287"/>
      <c r="G734" s="287"/>
      <c r="H734" s="287"/>
      <c r="I734" s="287"/>
      <c r="J734" s="287"/>
      <c r="K734" s="287"/>
      <c r="L734" s="287"/>
      <c r="M734" s="287"/>
      <c r="N734" s="287"/>
      <c r="O734" s="287"/>
      <c r="P734" s="290"/>
      <c r="Q734" s="287"/>
      <c r="R734" s="265"/>
      <c r="S734" s="296"/>
      <c r="T734" s="296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7"/>
      <c r="F735" s="287"/>
      <c r="G735" s="287"/>
      <c r="H735" s="287"/>
      <c r="I735" s="287"/>
      <c r="J735" s="287"/>
      <c r="K735" s="287"/>
      <c r="L735" s="287"/>
      <c r="M735" s="287"/>
      <c r="N735" s="287"/>
      <c r="O735" s="287"/>
      <c r="P735" s="290"/>
      <c r="Q735" s="287"/>
      <c r="R735" s="265"/>
      <c r="S735" s="296"/>
      <c r="T735" s="296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7"/>
      <c r="F736" s="287"/>
      <c r="G736" s="287"/>
      <c r="H736" s="287"/>
      <c r="I736" s="287"/>
      <c r="J736" s="287"/>
      <c r="K736" s="287"/>
      <c r="L736" s="287"/>
      <c r="M736" s="287"/>
      <c r="N736" s="287"/>
      <c r="O736" s="287"/>
      <c r="P736" s="290"/>
      <c r="Q736" s="287"/>
      <c r="R736" s="265"/>
      <c r="S736" s="296"/>
      <c r="T736" s="296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7"/>
      <c r="F737" s="287"/>
      <c r="G737" s="287"/>
      <c r="H737" s="287"/>
      <c r="I737" s="287"/>
      <c r="J737" s="287"/>
      <c r="K737" s="287"/>
      <c r="L737" s="287"/>
      <c r="M737" s="287"/>
      <c r="N737" s="287"/>
      <c r="O737" s="287"/>
      <c r="P737" s="290"/>
      <c r="Q737" s="287"/>
      <c r="R737" s="265"/>
      <c r="S737" s="296"/>
      <c r="T737" s="296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7"/>
      <c r="F738" s="287"/>
      <c r="G738" s="287"/>
      <c r="H738" s="287"/>
      <c r="I738" s="287"/>
      <c r="J738" s="287"/>
      <c r="K738" s="287"/>
      <c r="L738" s="287"/>
      <c r="M738" s="287"/>
      <c r="N738" s="287"/>
      <c r="O738" s="287"/>
      <c r="P738" s="290"/>
      <c r="Q738" s="287"/>
      <c r="R738" s="265"/>
      <c r="S738" s="296"/>
      <c r="T738" s="296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7"/>
      <c r="F739" s="287"/>
      <c r="G739" s="287"/>
      <c r="H739" s="287"/>
      <c r="I739" s="287"/>
      <c r="J739" s="287"/>
      <c r="K739" s="287"/>
      <c r="L739" s="287"/>
      <c r="M739" s="287"/>
      <c r="N739" s="287"/>
      <c r="O739" s="287"/>
      <c r="P739" s="290"/>
      <c r="Q739" s="287"/>
      <c r="R739" s="265"/>
      <c r="S739" s="296"/>
      <c r="T739" s="296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7"/>
      <c r="F740" s="287"/>
      <c r="G740" s="287"/>
      <c r="H740" s="287"/>
      <c r="I740" s="287"/>
      <c r="J740" s="287"/>
      <c r="K740" s="287"/>
      <c r="L740" s="287"/>
      <c r="M740" s="287"/>
      <c r="N740" s="287"/>
      <c r="O740" s="287"/>
      <c r="P740" s="290"/>
      <c r="Q740" s="287"/>
      <c r="R740" s="265"/>
      <c r="S740" s="296"/>
      <c r="T740" s="296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7"/>
      <c r="F741" s="287"/>
      <c r="G741" s="287"/>
      <c r="H741" s="287"/>
      <c r="I741" s="287"/>
      <c r="J741" s="287"/>
      <c r="K741" s="287"/>
      <c r="L741" s="287"/>
      <c r="M741" s="287"/>
      <c r="N741" s="287"/>
      <c r="O741" s="287"/>
      <c r="P741" s="290"/>
      <c r="Q741" s="287"/>
      <c r="R741" s="265"/>
      <c r="S741" s="296"/>
      <c r="T741" s="296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7"/>
      <c r="F742" s="287"/>
      <c r="G742" s="287"/>
      <c r="H742" s="287"/>
      <c r="I742" s="287"/>
      <c r="J742" s="287"/>
      <c r="K742" s="287"/>
      <c r="L742" s="287"/>
      <c r="M742" s="287"/>
      <c r="N742" s="287"/>
      <c r="O742" s="287"/>
      <c r="P742" s="290"/>
      <c r="Q742" s="287"/>
      <c r="R742" s="265"/>
      <c r="S742" s="296"/>
      <c r="T742" s="296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7"/>
      <c r="F743" s="287"/>
      <c r="G743" s="287"/>
      <c r="H743" s="287"/>
      <c r="I743" s="287"/>
      <c r="J743" s="287"/>
      <c r="K743" s="287"/>
      <c r="L743" s="287"/>
      <c r="M743" s="287"/>
      <c r="N743" s="287"/>
      <c r="O743" s="287"/>
      <c r="P743" s="290"/>
      <c r="Q743" s="287"/>
      <c r="R743" s="265"/>
      <c r="S743" s="296"/>
      <c r="T743" s="296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7"/>
      <c r="F744" s="287"/>
      <c r="G744" s="287"/>
      <c r="H744" s="287"/>
      <c r="I744" s="287"/>
      <c r="J744" s="287"/>
      <c r="K744" s="287"/>
      <c r="L744" s="287"/>
      <c r="M744" s="287"/>
      <c r="N744" s="287"/>
      <c r="O744" s="287"/>
      <c r="P744" s="290"/>
      <c r="Q744" s="287"/>
      <c r="R744" s="265"/>
      <c r="S744" s="296"/>
      <c r="T744" s="296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7"/>
      <c r="F745" s="287"/>
      <c r="G745" s="287"/>
      <c r="H745" s="287"/>
      <c r="I745" s="287"/>
      <c r="J745" s="287"/>
      <c r="K745" s="287"/>
      <c r="L745" s="287"/>
      <c r="M745" s="287"/>
      <c r="N745" s="287"/>
      <c r="O745" s="287"/>
      <c r="P745" s="290"/>
      <c r="Q745" s="287"/>
      <c r="R745" s="265"/>
      <c r="S745" s="296"/>
      <c r="T745" s="296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7"/>
      <c r="F746" s="287"/>
      <c r="G746" s="287"/>
      <c r="H746" s="287"/>
      <c r="I746" s="287"/>
      <c r="J746" s="287"/>
      <c r="K746" s="287"/>
      <c r="L746" s="287"/>
      <c r="M746" s="287"/>
      <c r="N746" s="287"/>
      <c r="O746" s="287"/>
      <c r="P746" s="290"/>
      <c r="Q746" s="287"/>
      <c r="R746" s="265"/>
      <c r="S746" s="296"/>
      <c r="T746" s="296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7"/>
      <c r="F747" s="287"/>
      <c r="G747" s="287"/>
      <c r="H747" s="287"/>
      <c r="I747" s="287"/>
      <c r="J747" s="287"/>
      <c r="K747" s="287"/>
      <c r="L747" s="287"/>
      <c r="M747" s="287"/>
      <c r="N747" s="287"/>
      <c r="O747" s="287"/>
      <c r="P747" s="290"/>
      <c r="Q747" s="287"/>
      <c r="R747" s="265"/>
      <c r="S747" s="296"/>
      <c r="T747" s="296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7"/>
      <c r="F748" s="287"/>
      <c r="G748" s="287"/>
      <c r="H748" s="287"/>
      <c r="I748" s="287"/>
      <c r="J748" s="287"/>
      <c r="K748" s="287"/>
      <c r="L748" s="287"/>
      <c r="M748" s="287"/>
      <c r="N748" s="287"/>
      <c r="O748" s="287"/>
      <c r="P748" s="290"/>
      <c r="Q748" s="287"/>
      <c r="R748" s="265"/>
      <c r="S748" s="296"/>
      <c r="T748" s="296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7"/>
      <c r="F749" s="287"/>
      <c r="G749" s="287"/>
      <c r="H749" s="287"/>
      <c r="I749" s="287"/>
      <c r="J749" s="287"/>
      <c r="K749" s="287"/>
      <c r="L749" s="287"/>
      <c r="M749" s="287"/>
      <c r="N749" s="287"/>
      <c r="O749" s="287"/>
      <c r="P749" s="290"/>
      <c r="Q749" s="287"/>
      <c r="R749" s="265"/>
      <c r="S749" s="296"/>
      <c r="T749" s="296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7"/>
      <c r="F750" s="287"/>
      <c r="G750" s="287"/>
      <c r="H750" s="287"/>
      <c r="I750" s="287"/>
      <c r="J750" s="287"/>
      <c r="K750" s="287"/>
      <c r="L750" s="287"/>
      <c r="M750" s="287"/>
      <c r="N750" s="287"/>
      <c r="O750" s="287"/>
      <c r="P750" s="290"/>
      <c r="Q750" s="287"/>
      <c r="R750" s="265"/>
      <c r="S750" s="296"/>
      <c r="T750" s="296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7"/>
      <c r="F751" s="287"/>
      <c r="G751" s="287"/>
      <c r="H751" s="287"/>
      <c r="I751" s="287"/>
      <c r="J751" s="287"/>
      <c r="K751" s="287"/>
      <c r="L751" s="287"/>
      <c r="M751" s="287"/>
      <c r="N751" s="287"/>
      <c r="O751" s="287"/>
      <c r="P751" s="290"/>
      <c r="Q751" s="287"/>
      <c r="R751" s="265"/>
      <c r="S751" s="296"/>
      <c r="T751" s="296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7"/>
      <c r="F752" s="287"/>
      <c r="G752" s="287"/>
      <c r="H752" s="287"/>
      <c r="I752" s="287"/>
      <c r="J752" s="287"/>
      <c r="K752" s="287"/>
      <c r="L752" s="287"/>
      <c r="M752" s="287"/>
      <c r="N752" s="287"/>
      <c r="O752" s="287"/>
      <c r="P752" s="290"/>
      <c r="Q752" s="287"/>
      <c r="R752" s="265"/>
      <c r="S752" s="296"/>
      <c r="T752" s="296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7"/>
      <c r="F753" s="287"/>
      <c r="G753" s="287"/>
      <c r="H753" s="287"/>
      <c r="I753" s="287"/>
      <c r="J753" s="287"/>
      <c r="K753" s="287"/>
      <c r="L753" s="287"/>
      <c r="M753" s="287"/>
      <c r="N753" s="287"/>
      <c r="O753" s="287"/>
      <c r="P753" s="290"/>
      <c r="Q753" s="287"/>
      <c r="R753" s="265"/>
      <c r="S753" s="296"/>
      <c r="T753" s="296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7"/>
      <c r="F754" s="287"/>
      <c r="G754" s="287"/>
      <c r="H754" s="287"/>
      <c r="I754" s="287"/>
      <c r="J754" s="287"/>
      <c r="K754" s="287"/>
      <c r="L754" s="287"/>
      <c r="M754" s="287"/>
      <c r="N754" s="287"/>
      <c r="O754" s="287"/>
      <c r="P754" s="290"/>
      <c r="Q754" s="287"/>
      <c r="R754" s="265"/>
      <c r="S754" s="296"/>
      <c r="T754" s="296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7"/>
      <c r="F755" s="287"/>
      <c r="G755" s="287"/>
      <c r="H755" s="287"/>
      <c r="I755" s="287"/>
      <c r="J755" s="287"/>
      <c r="K755" s="287"/>
      <c r="L755" s="287"/>
      <c r="M755" s="287"/>
      <c r="N755" s="287"/>
      <c r="O755" s="287"/>
      <c r="P755" s="290"/>
      <c r="Q755" s="287"/>
      <c r="R755" s="265"/>
      <c r="S755" s="296"/>
      <c r="T755" s="296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7"/>
      <c r="F756" s="287"/>
      <c r="G756" s="287"/>
      <c r="H756" s="287"/>
      <c r="I756" s="287"/>
      <c r="J756" s="287"/>
      <c r="K756" s="287"/>
      <c r="L756" s="287"/>
      <c r="M756" s="287"/>
      <c r="N756" s="287"/>
      <c r="O756" s="287"/>
      <c r="P756" s="290"/>
      <c r="Q756" s="287"/>
      <c r="R756" s="265"/>
      <c r="S756" s="296"/>
      <c r="T756" s="296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7"/>
      <c r="F757" s="287"/>
      <c r="G757" s="287"/>
      <c r="H757" s="287"/>
      <c r="I757" s="287"/>
      <c r="J757" s="287"/>
      <c r="K757" s="287"/>
      <c r="L757" s="287"/>
      <c r="M757" s="287"/>
      <c r="N757" s="287"/>
      <c r="O757" s="287"/>
      <c r="P757" s="290"/>
      <c r="Q757" s="287"/>
      <c r="R757" s="265"/>
      <c r="S757" s="296"/>
      <c r="T757" s="296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7"/>
      <c r="F758" s="287"/>
      <c r="G758" s="287"/>
      <c r="H758" s="287"/>
      <c r="I758" s="287"/>
      <c r="J758" s="287"/>
      <c r="K758" s="287"/>
      <c r="L758" s="287"/>
      <c r="M758" s="287"/>
      <c r="N758" s="287"/>
      <c r="O758" s="287"/>
      <c r="P758" s="290"/>
      <c r="Q758" s="287"/>
      <c r="R758" s="265"/>
      <c r="S758" s="296"/>
      <c r="T758" s="296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7"/>
      <c r="F759" s="287"/>
      <c r="G759" s="287"/>
      <c r="H759" s="287"/>
      <c r="I759" s="287"/>
      <c r="J759" s="287"/>
      <c r="K759" s="287"/>
      <c r="L759" s="287"/>
      <c r="M759" s="287"/>
      <c r="N759" s="287"/>
      <c r="O759" s="287"/>
      <c r="P759" s="290"/>
      <c r="Q759" s="287"/>
      <c r="R759" s="265"/>
      <c r="S759" s="296"/>
      <c r="T759" s="296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7"/>
      <c r="F760" s="287"/>
      <c r="G760" s="287"/>
      <c r="H760" s="287"/>
      <c r="I760" s="287"/>
      <c r="J760" s="287"/>
      <c r="K760" s="287"/>
      <c r="L760" s="287"/>
      <c r="M760" s="287"/>
      <c r="N760" s="287"/>
      <c r="O760" s="287"/>
      <c r="P760" s="290"/>
      <c r="Q760" s="287"/>
      <c r="R760" s="265"/>
      <c r="S760" s="296"/>
      <c r="T760" s="296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7"/>
      <c r="F761" s="287"/>
      <c r="G761" s="287"/>
      <c r="H761" s="287"/>
      <c r="I761" s="287"/>
      <c r="J761" s="287"/>
      <c r="K761" s="287"/>
      <c r="L761" s="287"/>
      <c r="M761" s="287"/>
      <c r="N761" s="287"/>
      <c r="O761" s="287"/>
      <c r="P761" s="290"/>
      <c r="Q761" s="287"/>
      <c r="R761" s="265"/>
      <c r="S761" s="296"/>
      <c r="T761" s="296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7"/>
      <c r="F762" s="287"/>
      <c r="G762" s="287"/>
      <c r="H762" s="287"/>
      <c r="I762" s="287"/>
      <c r="J762" s="287"/>
      <c r="K762" s="287"/>
      <c r="L762" s="287"/>
      <c r="M762" s="287"/>
      <c r="N762" s="287"/>
      <c r="O762" s="287"/>
      <c r="P762" s="290"/>
      <c r="Q762" s="287"/>
      <c r="R762" s="265"/>
      <c r="S762" s="296"/>
      <c r="T762" s="296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7"/>
      <c r="F763" s="287"/>
      <c r="G763" s="287"/>
      <c r="H763" s="287"/>
      <c r="I763" s="287"/>
      <c r="J763" s="287"/>
      <c r="K763" s="287"/>
      <c r="L763" s="287"/>
      <c r="M763" s="287"/>
      <c r="N763" s="287"/>
      <c r="O763" s="287"/>
      <c r="P763" s="290"/>
      <c r="Q763" s="287"/>
      <c r="R763" s="265"/>
      <c r="S763" s="296"/>
      <c r="T763" s="296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7"/>
      <c r="F764" s="287"/>
      <c r="G764" s="287"/>
      <c r="H764" s="287"/>
      <c r="I764" s="287"/>
      <c r="J764" s="287"/>
      <c r="K764" s="287"/>
      <c r="L764" s="287"/>
      <c r="M764" s="287"/>
      <c r="N764" s="287"/>
      <c r="O764" s="287"/>
      <c r="P764" s="290"/>
      <c r="Q764" s="287"/>
      <c r="R764" s="265"/>
      <c r="S764" s="296"/>
      <c r="T764" s="296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7"/>
      <c r="F765" s="287"/>
      <c r="G765" s="287"/>
      <c r="H765" s="287"/>
      <c r="I765" s="287"/>
      <c r="J765" s="287"/>
      <c r="K765" s="287"/>
      <c r="L765" s="287"/>
      <c r="M765" s="287"/>
      <c r="N765" s="287"/>
      <c r="O765" s="287"/>
      <c r="P765" s="290"/>
      <c r="Q765" s="287"/>
      <c r="R765" s="265"/>
      <c r="S765" s="296"/>
      <c r="T765" s="296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7"/>
      <c r="F766" s="287"/>
      <c r="G766" s="287"/>
      <c r="H766" s="287"/>
      <c r="I766" s="287"/>
      <c r="J766" s="287"/>
      <c r="K766" s="287"/>
      <c r="L766" s="287"/>
      <c r="M766" s="287"/>
      <c r="N766" s="287"/>
      <c r="O766" s="287"/>
      <c r="P766" s="290"/>
      <c r="Q766" s="287"/>
      <c r="R766" s="265"/>
      <c r="S766" s="296"/>
      <c r="T766" s="296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7"/>
      <c r="F767" s="287"/>
      <c r="G767" s="287"/>
      <c r="H767" s="287"/>
      <c r="I767" s="287"/>
      <c r="J767" s="287"/>
      <c r="K767" s="287"/>
      <c r="L767" s="287"/>
      <c r="M767" s="287"/>
      <c r="N767" s="287"/>
      <c r="O767" s="287"/>
      <c r="P767" s="290"/>
      <c r="Q767" s="287"/>
      <c r="R767" s="265"/>
      <c r="S767" s="296"/>
      <c r="T767" s="296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7"/>
      <c r="F768" s="287"/>
      <c r="G768" s="287"/>
      <c r="H768" s="287"/>
      <c r="I768" s="287"/>
      <c r="J768" s="287"/>
      <c r="K768" s="287"/>
      <c r="L768" s="287"/>
      <c r="M768" s="287"/>
      <c r="N768" s="287"/>
      <c r="O768" s="287"/>
      <c r="P768" s="290"/>
      <c r="Q768" s="287"/>
      <c r="R768" s="265"/>
      <c r="S768" s="296"/>
      <c r="T768" s="296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7"/>
      <c r="F769" s="287"/>
      <c r="G769" s="287"/>
      <c r="H769" s="287"/>
      <c r="I769" s="287"/>
      <c r="J769" s="287"/>
      <c r="K769" s="287"/>
      <c r="L769" s="287"/>
      <c r="M769" s="287"/>
      <c r="N769" s="287"/>
      <c r="O769" s="287"/>
      <c r="P769" s="290"/>
      <c r="Q769" s="287"/>
      <c r="R769" s="265"/>
      <c r="S769" s="296"/>
      <c r="T769" s="296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7"/>
      <c r="F770" s="287"/>
      <c r="G770" s="287"/>
      <c r="H770" s="287"/>
      <c r="I770" s="287"/>
      <c r="J770" s="287"/>
      <c r="K770" s="287"/>
      <c r="L770" s="287"/>
      <c r="M770" s="287"/>
      <c r="N770" s="287"/>
      <c r="O770" s="287"/>
      <c r="P770" s="290"/>
      <c r="Q770" s="287"/>
      <c r="R770" s="265"/>
      <c r="S770" s="296"/>
      <c r="T770" s="296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7"/>
      <c r="F771" s="287"/>
      <c r="G771" s="287"/>
      <c r="H771" s="287"/>
      <c r="I771" s="287"/>
      <c r="J771" s="287"/>
      <c r="K771" s="287"/>
      <c r="L771" s="287"/>
      <c r="M771" s="287"/>
      <c r="N771" s="287"/>
      <c r="O771" s="287"/>
      <c r="P771" s="290"/>
      <c r="Q771" s="287"/>
      <c r="R771" s="265"/>
      <c r="S771" s="296"/>
      <c r="T771" s="296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7"/>
      <c r="F772" s="287"/>
      <c r="G772" s="287"/>
      <c r="H772" s="287"/>
      <c r="I772" s="287"/>
      <c r="J772" s="287"/>
      <c r="K772" s="287"/>
      <c r="L772" s="287"/>
      <c r="M772" s="287"/>
      <c r="N772" s="287"/>
      <c r="O772" s="287"/>
      <c r="P772" s="290"/>
      <c r="Q772" s="287"/>
      <c r="R772" s="265"/>
      <c r="S772" s="296"/>
      <c r="T772" s="296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7"/>
      <c r="F773" s="287"/>
      <c r="G773" s="287"/>
      <c r="H773" s="287"/>
      <c r="I773" s="287"/>
      <c r="J773" s="287"/>
      <c r="K773" s="287"/>
      <c r="L773" s="287"/>
      <c r="M773" s="287"/>
      <c r="N773" s="287"/>
      <c r="O773" s="287"/>
      <c r="P773" s="290"/>
      <c r="Q773" s="287"/>
      <c r="R773" s="265"/>
      <c r="S773" s="296"/>
      <c r="T773" s="296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7"/>
      <c r="F774" s="287"/>
      <c r="G774" s="287"/>
      <c r="H774" s="287"/>
      <c r="I774" s="287"/>
      <c r="J774" s="287"/>
      <c r="K774" s="287"/>
      <c r="L774" s="287"/>
      <c r="M774" s="287"/>
      <c r="N774" s="287"/>
      <c r="O774" s="287"/>
      <c r="P774" s="290"/>
      <c r="Q774" s="287"/>
      <c r="R774" s="265"/>
      <c r="S774" s="296"/>
      <c r="T774" s="296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7"/>
      <c r="F775" s="287"/>
      <c r="G775" s="287"/>
      <c r="H775" s="287"/>
      <c r="I775" s="287"/>
      <c r="J775" s="287"/>
      <c r="K775" s="287"/>
      <c r="L775" s="287"/>
      <c r="M775" s="287"/>
      <c r="N775" s="287"/>
      <c r="O775" s="287"/>
      <c r="P775" s="290"/>
      <c r="Q775" s="287"/>
      <c r="R775" s="265"/>
      <c r="S775" s="296"/>
      <c r="T775" s="296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7"/>
      <c r="F776" s="287"/>
      <c r="G776" s="287"/>
      <c r="H776" s="287"/>
      <c r="I776" s="287"/>
      <c r="J776" s="287"/>
      <c r="K776" s="287"/>
      <c r="L776" s="287"/>
      <c r="M776" s="287"/>
      <c r="N776" s="287"/>
      <c r="O776" s="287"/>
      <c r="P776" s="290"/>
      <c r="Q776" s="287"/>
      <c r="R776" s="265"/>
      <c r="S776" s="296"/>
      <c r="T776" s="296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7"/>
      <c r="F777" s="287"/>
      <c r="G777" s="287"/>
      <c r="H777" s="287"/>
      <c r="I777" s="287"/>
      <c r="J777" s="287"/>
      <c r="K777" s="287"/>
      <c r="L777" s="287"/>
      <c r="M777" s="287"/>
      <c r="N777" s="287"/>
      <c r="O777" s="287"/>
      <c r="P777" s="290"/>
      <c r="Q777" s="287"/>
      <c r="R777" s="265"/>
      <c r="S777" s="296"/>
      <c r="T777" s="296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7"/>
      <c r="F778" s="287"/>
      <c r="G778" s="287"/>
      <c r="H778" s="287"/>
      <c r="I778" s="287"/>
      <c r="J778" s="287"/>
      <c r="K778" s="287"/>
      <c r="L778" s="287"/>
      <c r="M778" s="287"/>
      <c r="N778" s="287"/>
      <c r="O778" s="287"/>
      <c r="P778" s="290"/>
      <c r="Q778" s="287"/>
      <c r="R778" s="265"/>
      <c r="S778" s="296"/>
      <c r="T778" s="296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7"/>
      <c r="F779" s="287"/>
      <c r="G779" s="287"/>
      <c r="H779" s="287"/>
      <c r="I779" s="287"/>
      <c r="J779" s="287"/>
      <c r="K779" s="287"/>
      <c r="L779" s="287"/>
      <c r="M779" s="287"/>
      <c r="N779" s="287"/>
      <c r="O779" s="287"/>
      <c r="P779" s="290"/>
      <c r="Q779" s="287"/>
      <c r="R779" s="265"/>
      <c r="S779" s="296"/>
      <c r="T779" s="296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7"/>
      <c r="F780" s="287"/>
      <c r="G780" s="287"/>
      <c r="H780" s="287"/>
      <c r="I780" s="287"/>
      <c r="J780" s="287"/>
      <c r="K780" s="287"/>
      <c r="L780" s="287"/>
      <c r="M780" s="287"/>
      <c r="N780" s="287"/>
      <c r="O780" s="287"/>
      <c r="P780" s="290"/>
      <c r="Q780" s="287"/>
      <c r="R780" s="265"/>
      <c r="S780" s="296"/>
      <c r="T780" s="296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7"/>
      <c r="F781" s="287"/>
      <c r="G781" s="287"/>
      <c r="H781" s="287"/>
      <c r="I781" s="287"/>
      <c r="J781" s="287"/>
      <c r="K781" s="287"/>
      <c r="L781" s="287"/>
      <c r="M781" s="287"/>
      <c r="N781" s="287"/>
      <c r="O781" s="287"/>
      <c r="P781" s="290"/>
      <c r="Q781" s="287"/>
      <c r="R781" s="265"/>
      <c r="S781" s="296"/>
      <c r="T781" s="296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7"/>
      <c r="F782" s="287"/>
      <c r="G782" s="287"/>
      <c r="H782" s="287"/>
      <c r="I782" s="287"/>
      <c r="J782" s="287"/>
      <c r="K782" s="287"/>
      <c r="L782" s="287"/>
      <c r="M782" s="287"/>
      <c r="N782" s="287"/>
      <c r="O782" s="287"/>
      <c r="P782" s="290"/>
      <c r="Q782" s="287"/>
      <c r="R782" s="265"/>
      <c r="S782" s="296"/>
      <c r="T782" s="296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7"/>
      <c r="F783" s="287"/>
      <c r="G783" s="287"/>
      <c r="H783" s="287"/>
      <c r="I783" s="287"/>
      <c r="J783" s="287"/>
      <c r="K783" s="287"/>
      <c r="L783" s="287"/>
      <c r="M783" s="287"/>
      <c r="N783" s="287"/>
      <c r="O783" s="287"/>
      <c r="P783" s="290"/>
      <c r="Q783" s="287"/>
      <c r="R783" s="265"/>
      <c r="S783" s="296"/>
      <c r="T783" s="296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7"/>
      <c r="F784" s="287"/>
      <c r="G784" s="287"/>
      <c r="H784" s="287"/>
      <c r="I784" s="287"/>
      <c r="J784" s="287"/>
      <c r="K784" s="287"/>
      <c r="L784" s="287"/>
      <c r="M784" s="287"/>
      <c r="N784" s="287"/>
      <c r="O784" s="287"/>
      <c r="P784" s="290"/>
      <c r="Q784" s="287"/>
      <c r="R784" s="265"/>
      <c r="S784" s="296"/>
      <c r="T784" s="296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7"/>
      <c r="F785" s="287"/>
      <c r="G785" s="287"/>
      <c r="H785" s="287"/>
      <c r="I785" s="287"/>
      <c r="J785" s="287"/>
      <c r="K785" s="287"/>
      <c r="L785" s="287"/>
      <c r="M785" s="287"/>
      <c r="N785" s="287"/>
      <c r="O785" s="287"/>
      <c r="P785" s="290"/>
      <c r="Q785" s="287"/>
      <c r="R785" s="265"/>
      <c r="S785" s="296"/>
      <c r="T785" s="296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7"/>
      <c r="F786" s="287"/>
      <c r="G786" s="287"/>
      <c r="H786" s="287"/>
      <c r="I786" s="287"/>
      <c r="J786" s="287"/>
      <c r="K786" s="287"/>
      <c r="L786" s="287"/>
      <c r="M786" s="287"/>
      <c r="N786" s="287"/>
      <c r="O786" s="287"/>
      <c r="P786" s="290"/>
      <c r="Q786" s="287"/>
      <c r="R786" s="265"/>
      <c r="S786" s="296"/>
      <c r="T786" s="296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7"/>
      <c r="F787" s="287"/>
      <c r="G787" s="287"/>
      <c r="H787" s="287"/>
      <c r="I787" s="287"/>
      <c r="J787" s="287"/>
      <c r="K787" s="287"/>
      <c r="L787" s="287"/>
      <c r="M787" s="287"/>
      <c r="N787" s="287"/>
      <c r="O787" s="287"/>
      <c r="P787" s="290"/>
      <c r="Q787" s="287"/>
      <c r="R787" s="265"/>
      <c r="S787" s="296"/>
      <c r="T787" s="296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7"/>
      <c r="F788" s="287"/>
      <c r="G788" s="287"/>
      <c r="H788" s="287"/>
      <c r="I788" s="287"/>
      <c r="J788" s="287"/>
      <c r="K788" s="287"/>
      <c r="L788" s="287"/>
      <c r="M788" s="287"/>
      <c r="N788" s="287"/>
      <c r="O788" s="287"/>
      <c r="P788" s="290"/>
      <c r="Q788" s="287"/>
      <c r="R788" s="265"/>
      <c r="S788" s="296"/>
      <c r="T788" s="296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7"/>
      <c r="F789" s="287"/>
      <c r="G789" s="287"/>
      <c r="H789" s="287"/>
      <c r="I789" s="287"/>
      <c r="J789" s="287"/>
      <c r="K789" s="287"/>
      <c r="L789" s="287"/>
      <c r="M789" s="287"/>
      <c r="N789" s="287"/>
      <c r="O789" s="287"/>
      <c r="P789" s="290"/>
      <c r="Q789" s="287"/>
      <c r="R789" s="265"/>
      <c r="S789" s="296"/>
      <c r="T789" s="296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7"/>
      <c r="F790" s="287"/>
      <c r="G790" s="287"/>
      <c r="H790" s="287"/>
      <c r="I790" s="287"/>
      <c r="J790" s="287"/>
      <c r="K790" s="287"/>
      <c r="L790" s="287"/>
      <c r="M790" s="287"/>
      <c r="N790" s="287"/>
      <c r="O790" s="287"/>
      <c r="P790" s="290"/>
      <c r="Q790" s="287"/>
      <c r="R790" s="265"/>
      <c r="S790" s="296"/>
      <c r="T790" s="296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7"/>
      <c r="F791" s="287"/>
      <c r="G791" s="287"/>
      <c r="H791" s="287"/>
      <c r="I791" s="287"/>
      <c r="J791" s="287"/>
      <c r="K791" s="287"/>
      <c r="L791" s="287"/>
      <c r="M791" s="287"/>
      <c r="N791" s="287"/>
      <c r="O791" s="287"/>
      <c r="P791" s="290"/>
      <c r="Q791" s="287"/>
      <c r="R791" s="265"/>
      <c r="S791" s="296"/>
      <c r="T791" s="296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7"/>
      <c r="F792" s="287"/>
      <c r="G792" s="287"/>
      <c r="H792" s="287"/>
      <c r="I792" s="287"/>
      <c r="J792" s="287"/>
      <c r="K792" s="287"/>
      <c r="L792" s="287"/>
      <c r="M792" s="287"/>
      <c r="N792" s="287"/>
      <c r="O792" s="287"/>
      <c r="P792" s="290"/>
      <c r="Q792" s="287"/>
      <c r="R792" s="265"/>
      <c r="S792" s="296"/>
      <c r="T792" s="296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7"/>
      <c r="F793" s="287"/>
      <c r="G793" s="287"/>
      <c r="H793" s="287"/>
      <c r="I793" s="287"/>
      <c r="J793" s="287"/>
      <c r="K793" s="287"/>
      <c r="L793" s="287"/>
      <c r="M793" s="287"/>
      <c r="N793" s="287"/>
      <c r="O793" s="287"/>
      <c r="P793" s="290"/>
      <c r="Q793" s="287"/>
      <c r="R793" s="265"/>
      <c r="S793" s="296"/>
      <c r="T793" s="296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7"/>
      <c r="F794" s="287"/>
      <c r="G794" s="287"/>
      <c r="H794" s="287"/>
      <c r="I794" s="287"/>
      <c r="J794" s="287"/>
      <c r="K794" s="287"/>
      <c r="L794" s="287"/>
      <c r="M794" s="287"/>
      <c r="N794" s="287"/>
      <c r="O794" s="287"/>
      <c r="P794" s="290"/>
      <c r="Q794" s="287"/>
      <c r="R794" s="265"/>
      <c r="S794" s="296"/>
      <c r="T794" s="296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7"/>
      <c r="F795" s="287"/>
      <c r="G795" s="287"/>
      <c r="H795" s="287"/>
      <c r="I795" s="287"/>
      <c r="J795" s="287"/>
      <c r="K795" s="287"/>
      <c r="L795" s="287"/>
      <c r="M795" s="287"/>
      <c r="N795" s="287"/>
      <c r="O795" s="287"/>
      <c r="P795" s="290"/>
      <c r="Q795" s="287"/>
      <c r="R795" s="265"/>
      <c r="S795" s="296"/>
      <c r="T795" s="296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7"/>
      <c r="F796" s="287"/>
      <c r="G796" s="287"/>
      <c r="H796" s="287"/>
      <c r="I796" s="287"/>
      <c r="J796" s="287"/>
      <c r="K796" s="287"/>
      <c r="L796" s="287"/>
      <c r="M796" s="287"/>
      <c r="N796" s="287"/>
      <c r="O796" s="287"/>
      <c r="P796" s="290"/>
      <c r="Q796" s="287"/>
      <c r="R796" s="265"/>
      <c r="S796" s="296"/>
      <c r="T796" s="296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7"/>
      <c r="F797" s="287"/>
      <c r="G797" s="287"/>
      <c r="H797" s="287"/>
      <c r="I797" s="287"/>
      <c r="J797" s="287"/>
      <c r="K797" s="287"/>
      <c r="L797" s="287"/>
      <c r="M797" s="287"/>
      <c r="N797" s="287"/>
      <c r="O797" s="287"/>
      <c r="P797" s="290"/>
      <c r="Q797" s="287"/>
      <c r="R797" s="265"/>
      <c r="S797" s="296"/>
      <c r="T797" s="296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7"/>
      <c r="F798" s="287"/>
      <c r="G798" s="287"/>
      <c r="H798" s="287"/>
      <c r="I798" s="287"/>
      <c r="J798" s="287"/>
      <c r="K798" s="287"/>
      <c r="L798" s="287"/>
      <c r="M798" s="287"/>
      <c r="N798" s="287"/>
      <c r="O798" s="287"/>
      <c r="P798" s="290"/>
      <c r="Q798" s="287"/>
      <c r="R798" s="265"/>
      <c r="S798" s="296"/>
      <c r="T798" s="296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7"/>
      <c r="F799" s="287"/>
      <c r="G799" s="287"/>
      <c r="H799" s="287"/>
      <c r="I799" s="287"/>
      <c r="J799" s="287"/>
      <c r="K799" s="287"/>
      <c r="L799" s="287"/>
      <c r="M799" s="287"/>
      <c r="N799" s="287"/>
      <c r="O799" s="287"/>
      <c r="P799" s="290"/>
      <c r="Q799" s="287"/>
      <c r="R799" s="265"/>
      <c r="S799" s="296"/>
      <c r="T799" s="296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7"/>
      <c r="F800" s="287"/>
      <c r="G800" s="287"/>
      <c r="H800" s="287"/>
      <c r="I800" s="287"/>
      <c r="J800" s="287"/>
      <c r="K800" s="287"/>
      <c r="L800" s="287"/>
      <c r="M800" s="287"/>
      <c r="N800" s="287"/>
      <c r="O800" s="287"/>
      <c r="P800" s="290"/>
      <c r="Q800" s="287"/>
      <c r="R800" s="265"/>
      <c r="S800" s="296"/>
      <c r="T800" s="296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7"/>
      <c r="F801" s="287"/>
      <c r="G801" s="287"/>
      <c r="H801" s="287"/>
      <c r="I801" s="287"/>
      <c r="J801" s="287"/>
      <c r="K801" s="287"/>
      <c r="L801" s="287"/>
      <c r="M801" s="287"/>
      <c r="N801" s="287"/>
      <c r="O801" s="287"/>
      <c r="P801" s="290"/>
      <c r="Q801" s="287"/>
      <c r="R801" s="265"/>
      <c r="S801" s="296"/>
      <c r="T801" s="296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7"/>
      <c r="F802" s="287"/>
      <c r="G802" s="287"/>
      <c r="H802" s="287"/>
      <c r="I802" s="287"/>
      <c r="J802" s="287"/>
      <c r="K802" s="287"/>
      <c r="L802" s="287"/>
      <c r="M802" s="287"/>
      <c r="N802" s="287"/>
      <c r="O802" s="287"/>
      <c r="P802" s="290"/>
      <c r="Q802" s="287"/>
      <c r="R802" s="265"/>
      <c r="S802" s="296"/>
      <c r="T802" s="296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7"/>
      <c r="F803" s="287"/>
      <c r="G803" s="287"/>
      <c r="H803" s="287"/>
      <c r="I803" s="287"/>
      <c r="J803" s="287"/>
      <c r="K803" s="287"/>
      <c r="L803" s="287"/>
      <c r="M803" s="287"/>
      <c r="N803" s="287"/>
      <c r="O803" s="287"/>
      <c r="P803" s="290"/>
      <c r="Q803" s="287"/>
      <c r="R803" s="265"/>
      <c r="S803" s="296"/>
      <c r="T803" s="296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7"/>
      <c r="F804" s="287"/>
      <c r="G804" s="287"/>
      <c r="H804" s="287"/>
      <c r="I804" s="287"/>
      <c r="J804" s="287"/>
      <c r="K804" s="287"/>
      <c r="L804" s="287"/>
      <c r="M804" s="287"/>
      <c r="N804" s="287"/>
      <c r="O804" s="287"/>
      <c r="P804" s="290"/>
      <c r="Q804" s="287"/>
      <c r="R804" s="265"/>
      <c r="S804" s="296"/>
      <c r="T804" s="296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7"/>
      <c r="F805" s="287"/>
      <c r="G805" s="287"/>
      <c r="H805" s="287"/>
      <c r="I805" s="287"/>
      <c r="J805" s="287"/>
      <c r="K805" s="287"/>
      <c r="L805" s="287"/>
      <c r="M805" s="287"/>
      <c r="N805" s="287"/>
      <c r="O805" s="287"/>
      <c r="P805" s="290"/>
      <c r="Q805" s="287"/>
      <c r="R805" s="265"/>
      <c r="S805" s="296"/>
      <c r="T805" s="296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7"/>
      <c r="F806" s="287"/>
      <c r="G806" s="287"/>
      <c r="H806" s="287"/>
      <c r="I806" s="287"/>
      <c r="J806" s="287"/>
      <c r="K806" s="287"/>
      <c r="L806" s="287"/>
      <c r="M806" s="287"/>
      <c r="N806" s="287"/>
      <c r="O806" s="287"/>
      <c r="P806" s="290"/>
      <c r="Q806" s="287"/>
      <c r="R806" s="265"/>
      <c r="S806" s="296"/>
      <c r="T806" s="296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7"/>
      <c r="F807" s="287"/>
      <c r="G807" s="287"/>
      <c r="H807" s="287"/>
      <c r="I807" s="287"/>
      <c r="J807" s="287"/>
      <c r="K807" s="287"/>
      <c r="L807" s="287"/>
      <c r="M807" s="287"/>
      <c r="N807" s="287"/>
      <c r="O807" s="287"/>
      <c r="P807" s="290"/>
      <c r="Q807" s="287"/>
      <c r="R807" s="265"/>
      <c r="S807" s="296"/>
      <c r="T807" s="296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7"/>
      <c r="F808" s="287"/>
      <c r="G808" s="287"/>
      <c r="H808" s="287"/>
      <c r="I808" s="287"/>
      <c r="J808" s="287"/>
      <c r="K808" s="287"/>
      <c r="L808" s="287"/>
      <c r="M808" s="287"/>
      <c r="N808" s="287"/>
      <c r="O808" s="287"/>
      <c r="P808" s="290"/>
      <c r="Q808" s="287"/>
      <c r="R808" s="265"/>
      <c r="S808" s="296"/>
      <c r="T808" s="296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7"/>
      <c r="F809" s="287"/>
      <c r="G809" s="287"/>
      <c r="H809" s="287"/>
      <c r="I809" s="287"/>
      <c r="J809" s="287"/>
      <c r="K809" s="287"/>
      <c r="L809" s="287"/>
      <c r="M809" s="287"/>
      <c r="N809" s="287"/>
      <c r="O809" s="287"/>
      <c r="P809" s="290"/>
      <c r="Q809" s="287"/>
      <c r="R809" s="265"/>
      <c r="S809" s="296"/>
      <c r="T809" s="296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7"/>
      <c r="F810" s="287"/>
      <c r="G810" s="287"/>
      <c r="H810" s="287"/>
      <c r="I810" s="287"/>
      <c r="J810" s="287"/>
      <c r="K810" s="287"/>
      <c r="L810" s="287"/>
      <c r="M810" s="287"/>
      <c r="N810" s="287"/>
      <c r="O810" s="287"/>
      <c r="P810" s="290"/>
      <c r="Q810" s="287"/>
      <c r="R810" s="265"/>
      <c r="S810" s="296"/>
      <c r="T810" s="296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7"/>
      <c r="F811" s="287"/>
      <c r="G811" s="287"/>
      <c r="H811" s="287"/>
      <c r="I811" s="287"/>
      <c r="J811" s="287"/>
      <c r="K811" s="287"/>
      <c r="L811" s="287"/>
      <c r="M811" s="287"/>
      <c r="N811" s="287"/>
      <c r="O811" s="287"/>
      <c r="P811" s="290"/>
      <c r="Q811" s="287"/>
      <c r="R811" s="265"/>
      <c r="S811" s="296"/>
      <c r="T811" s="296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7"/>
      <c r="F812" s="287"/>
      <c r="G812" s="287"/>
      <c r="H812" s="287"/>
      <c r="I812" s="287"/>
      <c r="J812" s="287"/>
      <c r="K812" s="287"/>
      <c r="L812" s="287"/>
      <c r="M812" s="287"/>
      <c r="N812" s="287"/>
      <c r="O812" s="287"/>
      <c r="P812" s="290"/>
      <c r="Q812" s="287"/>
      <c r="R812" s="265"/>
      <c r="S812" s="296"/>
      <c r="T812" s="296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7"/>
      <c r="F813" s="287"/>
      <c r="G813" s="287"/>
      <c r="H813" s="287"/>
      <c r="I813" s="287"/>
      <c r="J813" s="287"/>
      <c r="K813" s="287"/>
      <c r="L813" s="287"/>
      <c r="M813" s="287"/>
      <c r="N813" s="287"/>
      <c r="O813" s="287"/>
      <c r="P813" s="290"/>
      <c r="Q813" s="287"/>
      <c r="R813" s="265"/>
      <c r="S813" s="296"/>
      <c r="T813" s="296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7"/>
      <c r="F814" s="287"/>
      <c r="G814" s="287"/>
      <c r="H814" s="287"/>
      <c r="I814" s="287"/>
      <c r="J814" s="287"/>
      <c r="K814" s="287"/>
      <c r="L814" s="287"/>
      <c r="M814" s="287"/>
      <c r="N814" s="287"/>
      <c r="O814" s="287"/>
      <c r="P814" s="290"/>
      <c r="Q814" s="287"/>
      <c r="R814" s="265"/>
      <c r="S814" s="296"/>
      <c r="T814" s="296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7"/>
      <c r="F815" s="287"/>
      <c r="G815" s="287"/>
      <c r="H815" s="287"/>
      <c r="I815" s="287"/>
      <c r="J815" s="287"/>
      <c r="K815" s="287"/>
      <c r="L815" s="287"/>
      <c r="M815" s="287"/>
      <c r="N815" s="287"/>
      <c r="O815" s="287"/>
      <c r="P815" s="290"/>
      <c r="Q815" s="287"/>
      <c r="R815" s="265"/>
      <c r="S815" s="296"/>
      <c r="T815" s="296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7"/>
      <c r="F816" s="287"/>
      <c r="G816" s="287"/>
      <c r="H816" s="287"/>
      <c r="I816" s="287"/>
      <c r="J816" s="287"/>
      <c r="K816" s="287"/>
      <c r="L816" s="287"/>
      <c r="M816" s="287"/>
      <c r="N816" s="287"/>
      <c r="O816" s="287"/>
      <c r="P816" s="290"/>
      <c r="Q816" s="287"/>
      <c r="R816" s="265"/>
      <c r="S816" s="296"/>
      <c r="T816" s="296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7"/>
      <c r="F817" s="287"/>
      <c r="G817" s="287"/>
      <c r="H817" s="287"/>
      <c r="I817" s="287"/>
      <c r="J817" s="287"/>
      <c r="K817" s="287"/>
      <c r="L817" s="287"/>
      <c r="M817" s="287"/>
      <c r="N817" s="287"/>
      <c r="O817" s="287"/>
      <c r="P817" s="290"/>
      <c r="Q817" s="287"/>
      <c r="R817" s="265"/>
      <c r="S817" s="296"/>
      <c r="T817" s="296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7"/>
      <c r="F818" s="287"/>
      <c r="G818" s="287"/>
      <c r="H818" s="287"/>
      <c r="I818" s="287"/>
      <c r="J818" s="287"/>
      <c r="K818" s="287"/>
      <c r="L818" s="287"/>
      <c r="M818" s="287"/>
      <c r="N818" s="287"/>
      <c r="O818" s="287"/>
      <c r="P818" s="290"/>
      <c r="Q818" s="287"/>
      <c r="R818" s="265"/>
      <c r="S818" s="296"/>
      <c r="T818" s="296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7"/>
      <c r="F819" s="287"/>
      <c r="G819" s="287"/>
      <c r="H819" s="287"/>
      <c r="I819" s="287"/>
      <c r="J819" s="287"/>
      <c r="K819" s="287"/>
      <c r="L819" s="287"/>
      <c r="M819" s="287"/>
      <c r="N819" s="287"/>
      <c r="O819" s="287"/>
      <c r="P819" s="290"/>
      <c r="Q819" s="287"/>
      <c r="R819" s="265"/>
      <c r="S819" s="296"/>
      <c r="T819" s="296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7"/>
      <c r="F820" s="287"/>
      <c r="G820" s="287"/>
      <c r="H820" s="287"/>
      <c r="I820" s="287"/>
      <c r="J820" s="287"/>
      <c r="K820" s="287"/>
      <c r="L820" s="287"/>
      <c r="M820" s="287"/>
      <c r="N820" s="287"/>
      <c r="O820" s="287"/>
      <c r="P820" s="290"/>
      <c r="Q820" s="287"/>
      <c r="R820" s="265"/>
      <c r="S820" s="296"/>
      <c r="T820" s="296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7"/>
      <c r="F821" s="287"/>
      <c r="G821" s="287"/>
      <c r="H821" s="287"/>
      <c r="I821" s="287"/>
      <c r="J821" s="287"/>
      <c r="K821" s="287"/>
      <c r="L821" s="287"/>
      <c r="M821" s="287"/>
      <c r="N821" s="287"/>
      <c r="O821" s="287"/>
      <c r="P821" s="290"/>
      <c r="Q821" s="287"/>
      <c r="R821" s="265"/>
      <c r="S821" s="296"/>
      <c r="T821" s="296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7"/>
      <c r="F822" s="287"/>
      <c r="G822" s="287"/>
      <c r="H822" s="287"/>
      <c r="I822" s="287"/>
      <c r="J822" s="287"/>
      <c r="K822" s="287"/>
      <c r="L822" s="287"/>
      <c r="M822" s="287"/>
      <c r="N822" s="287"/>
      <c r="O822" s="287"/>
      <c r="P822" s="290"/>
      <c r="Q822" s="287"/>
      <c r="R822" s="265"/>
      <c r="S822" s="296"/>
      <c r="T822" s="296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7"/>
      <c r="F823" s="287"/>
      <c r="G823" s="287"/>
      <c r="H823" s="287"/>
      <c r="I823" s="287"/>
      <c r="J823" s="287"/>
      <c r="K823" s="287"/>
      <c r="L823" s="287"/>
      <c r="M823" s="287"/>
      <c r="N823" s="287"/>
      <c r="O823" s="287"/>
      <c r="P823" s="290"/>
      <c r="Q823" s="287"/>
      <c r="R823" s="265"/>
      <c r="S823" s="296"/>
      <c r="T823" s="296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7"/>
      <c r="F824" s="287"/>
      <c r="G824" s="287"/>
      <c r="H824" s="287"/>
      <c r="I824" s="287"/>
      <c r="J824" s="287"/>
      <c r="K824" s="287"/>
      <c r="L824" s="287"/>
      <c r="M824" s="287"/>
      <c r="N824" s="287"/>
      <c r="O824" s="287"/>
      <c r="P824" s="290"/>
      <c r="Q824" s="287"/>
      <c r="R824" s="265"/>
      <c r="S824" s="296"/>
      <c r="T824" s="296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7"/>
      <c r="F825" s="287"/>
      <c r="G825" s="287"/>
      <c r="H825" s="287"/>
      <c r="I825" s="287"/>
      <c r="J825" s="287"/>
      <c r="K825" s="287"/>
      <c r="L825" s="287"/>
      <c r="M825" s="287"/>
      <c r="N825" s="287"/>
      <c r="O825" s="287"/>
      <c r="P825" s="290"/>
      <c r="Q825" s="287"/>
      <c r="R825" s="265"/>
      <c r="S825" s="296"/>
      <c r="T825" s="296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7"/>
      <c r="F826" s="287"/>
      <c r="G826" s="287"/>
      <c r="H826" s="287"/>
      <c r="I826" s="287"/>
      <c r="J826" s="287"/>
      <c r="K826" s="287"/>
      <c r="L826" s="287"/>
      <c r="M826" s="287"/>
      <c r="N826" s="287"/>
      <c r="O826" s="287"/>
      <c r="P826" s="290"/>
      <c r="Q826" s="287"/>
      <c r="R826" s="265"/>
      <c r="S826" s="296"/>
      <c r="T826" s="296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7"/>
      <c r="F827" s="287"/>
      <c r="G827" s="287"/>
      <c r="H827" s="287"/>
      <c r="I827" s="287"/>
      <c r="J827" s="287"/>
      <c r="K827" s="287"/>
      <c r="L827" s="287"/>
      <c r="M827" s="287"/>
      <c r="N827" s="287"/>
      <c r="O827" s="287"/>
      <c r="P827" s="290"/>
      <c r="Q827" s="287"/>
      <c r="R827" s="265"/>
      <c r="S827" s="296"/>
      <c r="T827" s="296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7"/>
      <c r="F828" s="287"/>
      <c r="G828" s="287"/>
      <c r="H828" s="287"/>
      <c r="I828" s="287"/>
      <c r="J828" s="287"/>
      <c r="K828" s="287"/>
      <c r="L828" s="287"/>
      <c r="M828" s="287"/>
      <c r="N828" s="287"/>
      <c r="O828" s="287"/>
      <c r="P828" s="290"/>
      <c r="Q828" s="287"/>
      <c r="R828" s="265"/>
      <c r="S828" s="296"/>
      <c r="T828" s="296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7"/>
      <c r="F829" s="287"/>
      <c r="G829" s="287"/>
      <c r="H829" s="287"/>
      <c r="I829" s="287"/>
      <c r="J829" s="287"/>
      <c r="K829" s="287"/>
      <c r="L829" s="287"/>
      <c r="M829" s="287"/>
      <c r="N829" s="287"/>
      <c r="O829" s="287"/>
      <c r="P829" s="290"/>
      <c r="Q829" s="287"/>
      <c r="R829" s="265"/>
      <c r="S829" s="296"/>
      <c r="T829" s="296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7"/>
      <c r="F830" s="287"/>
      <c r="G830" s="287"/>
      <c r="H830" s="287"/>
      <c r="I830" s="287"/>
      <c r="J830" s="287"/>
      <c r="K830" s="287"/>
      <c r="L830" s="287"/>
      <c r="M830" s="287"/>
      <c r="N830" s="287"/>
      <c r="O830" s="287"/>
      <c r="P830" s="290"/>
      <c r="Q830" s="287"/>
      <c r="R830" s="265"/>
      <c r="S830" s="296"/>
      <c r="T830" s="296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7"/>
      <c r="F831" s="287"/>
      <c r="G831" s="287"/>
      <c r="H831" s="287"/>
      <c r="I831" s="287"/>
      <c r="J831" s="287"/>
      <c r="K831" s="287"/>
      <c r="L831" s="287"/>
      <c r="M831" s="287"/>
      <c r="N831" s="287"/>
      <c r="O831" s="287"/>
      <c r="P831" s="290"/>
      <c r="Q831" s="287"/>
      <c r="R831" s="265"/>
      <c r="S831" s="296"/>
      <c r="T831" s="296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7"/>
      <c r="F832" s="287"/>
      <c r="G832" s="287"/>
      <c r="H832" s="287"/>
      <c r="I832" s="287"/>
      <c r="J832" s="287"/>
      <c r="K832" s="287"/>
      <c r="L832" s="287"/>
      <c r="M832" s="287"/>
      <c r="N832" s="287"/>
      <c r="O832" s="287"/>
      <c r="P832" s="290"/>
      <c r="Q832" s="287"/>
      <c r="R832" s="265"/>
      <c r="S832" s="296"/>
      <c r="T832" s="296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7"/>
      <c r="F833" s="287"/>
      <c r="G833" s="287"/>
      <c r="H833" s="287"/>
      <c r="I833" s="287"/>
      <c r="J833" s="287"/>
      <c r="K833" s="287"/>
      <c r="L833" s="287"/>
      <c r="M833" s="287"/>
      <c r="N833" s="287"/>
      <c r="O833" s="287"/>
      <c r="P833" s="290"/>
      <c r="Q833" s="287"/>
      <c r="R833" s="265"/>
      <c r="S833" s="296"/>
      <c r="T833" s="296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7"/>
      <c r="F834" s="287"/>
      <c r="G834" s="287"/>
      <c r="H834" s="287"/>
      <c r="I834" s="287"/>
      <c r="J834" s="287"/>
      <c r="K834" s="287"/>
      <c r="L834" s="287"/>
      <c r="M834" s="287"/>
      <c r="N834" s="287"/>
      <c r="O834" s="287"/>
      <c r="P834" s="290"/>
      <c r="Q834" s="287"/>
      <c r="R834" s="265"/>
      <c r="S834" s="296"/>
      <c r="T834" s="296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7"/>
      <c r="F835" s="287"/>
      <c r="G835" s="287"/>
      <c r="H835" s="287"/>
      <c r="I835" s="287"/>
      <c r="J835" s="287"/>
      <c r="K835" s="287"/>
      <c r="L835" s="287"/>
      <c r="M835" s="287"/>
      <c r="N835" s="287"/>
      <c r="O835" s="287"/>
      <c r="P835" s="290"/>
      <c r="Q835" s="287"/>
      <c r="R835" s="265"/>
      <c r="S835" s="296"/>
      <c r="T835" s="296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7"/>
      <c r="F836" s="287"/>
      <c r="G836" s="287"/>
      <c r="H836" s="287"/>
      <c r="I836" s="287"/>
      <c r="J836" s="287"/>
      <c r="K836" s="287"/>
      <c r="L836" s="287"/>
      <c r="M836" s="287"/>
      <c r="N836" s="287"/>
      <c r="O836" s="287"/>
      <c r="P836" s="290"/>
      <c r="Q836" s="287"/>
      <c r="R836" s="265"/>
      <c r="S836" s="296"/>
      <c r="T836" s="296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7"/>
      <c r="F837" s="287"/>
      <c r="G837" s="287"/>
      <c r="H837" s="287"/>
      <c r="I837" s="287"/>
      <c r="J837" s="287"/>
      <c r="K837" s="287"/>
      <c r="L837" s="287"/>
      <c r="M837" s="287"/>
      <c r="N837" s="287"/>
      <c r="O837" s="287"/>
      <c r="P837" s="290"/>
      <c r="Q837" s="287"/>
      <c r="R837" s="265"/>
      <c r="S837" s="296"/>
      <c r="T837" s="296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7"/>
      <c r="F838" s="287"/>
      <c r="G838" s="287"/>
      <c r="H838" s="287"/>
      <c r="I838" s="287"/>
      <c r="J838" s="287"/>
      <c r="K838" s="287"/>
      <c r="L838" s="287"/>
      <c r="M838" s="287"/>
      <c r="N838" s="287"/>
      <c r="O838" s="287"/>
      <c r="P838" s="290"/>
      <c r="Q838" s="287"/>
      <c r="R838" s="265"/>
      <c r="S838" s="296"/>
      <c r="T838" s="296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7"/>
      <c r="F839" s="287"/>
      <c r="G839" s="287"/>
      <c r="H839" s="287"/>
      <c r="I839" s="287"/>
      <c r="J839" s="287"/>
      <c r="K839" s="287"/>
      <c r="L839" s="287"/>
      <c r="M839" s="287"/>
      <c r="N839" s="287"/>
      <c r="O839" s="287"/>
      <c r="P839" s="290"/>
      <c r="Q839" s="287"/>
      <c r="R839" s="265"/>
      <c r="S839" s="296"/>
      <c r="T839" s="296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7"/>
      <c r="F840" s="287"/>
      <c r="G840" s="287"/>
      <c r="H840" s="287"/>
      <c r="I840" s="287"/>
      <c r="J840" s="287"/>
      <c r="K840" s="287"/>
      <c r="L840" s="287"/>
      <c r="M840" s="287"/>
      <c r="N840" s="287"/>
      <c r="O840" s="287"/>
      <c r="P840" s="290"/>
      <c r="Q840" s="287"/>
      <c r="R840" s="265"/>
      <c r="S840" s="296"/>
      <c r="T840" s="296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7"/>
      <c r="F841" s="287"/>
      <c r="G841" s="287"/>
      <c r="H841" s="287"/>
      <c r="I841" s="287"/>
      <c r="J841" s="287"/>
      <c r="K841" s="287"/>
      <c r="L841" s="287"/>
      <c r="M841" s="287"/>
      <c r="N841" s="287"/>
      <c r="O841" s="287"/>
      <c r="P841" s="290"/>
      <c r="Q841" s="287"/>
      <c r="R841" s="265"/>
      <c r="S841" s="296"/>
      <c r="T841" s="296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7"/>
      <c r="F842" s="287"/>
      <c r="G842" s="287"/>
      <c r="H842" s="287"/>
      <c r="I842" s="287"/>
      <c r="J842" s="287"/>
      <c r="K842" s="287"/>
      <c r="L842" s="287"/>
      <c r="M842" s="287"/>
      <c r="N842" s="287"/>
      <c r="O842" s="287"/>
      <c r="P842" s="290"/>
      <c r="Q842" s="287"/>
      <c r="R842" s="265"/>
      <c r="S842" s="296"/>
      <c r="T842" s="296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7"/>
      <c r="F843" s="287"/>
      <c r="G843" s="287"/>
      <c r="H843" s="287"/>
      <c r="I843" s="287"/>
      <c r="J843" s="287"/>
      <c r="K843" s="287"/>
      <c r="L843" s="287"/>
      <c r="M843" s="287"/>
      <c r="N843" s="287"/>
      <c r="O843" s="287"/>
      <c r="P843" s="290"/>
      <c r="Q843" s="287"/>
      <c r="R843" s="265"/>
      <c r="S843" s="296"/>
      <c r="T843" s="296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7"/>
      <c r="F844" s="287"/>
      <c r="G844" s="287"/>
      <c r="H844" s="287"/>
      <c r="I844" s="287"/>
      <c r="J844" s="287"/>
      <c r="K844" s="287"/>
      <c r="L844" s="287"/>
      <c r="M844" s="287"/>
      <c r="N844" s="287"/>
      <c r="O844" s="287"/>
      <c r="P844" s="290"/>
      <c r="Q844" s="287"/>
      <c r="R844" s="265"/>
      <c r="S844" s="296"/>
      <c r="T844" s="296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7"/>
      <c r="F845" s="287"/>
      <c r="G845" s="287"/>
      <c r="H845" s="287"/>
      <c r="I845" s="287"/>
      <c r="J845" s="287"/>
      <c r="K845" s="287"/>
      <c r="L845" s="287"/>
      <c r="M845" s="287"/>
      <c r="N845" s="287"/>
      <c r="O845" s="287"/>
      <c r="P845" s="290"/>
      <c r="Q845" s="287"/>
      <c r="R845" s="265"/>
      <c r="S845" s="296"/>
      <c r="T845" s="296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7"/>
      <c r="F846" s="287"/>
      <c r="G846" s="287"/>
      <c r="H846" s="287"/>
      <c r="I846" s="287"/>
      <c r="J846" s="287"/>
      <c r="K846" s="287"/>
      <c r="L846" s="287"/>
      <c r="M846" s="287"/>
      <c r="N846" s="287"/>
      <c r="O846" s="287"/>
      <c r="P846" s="290"/>
      <c r="Q846" s="287"/>
      <c r="R846" s="265"/>
      <c r="S846" s="296"/>
      <c r="T846" s="296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7"/>
      <c r="F847" s="287"/>
      <c r="G847" s="287"/>
      <c r="H847" s="287"/>
      <c r="I847" s="287"/>
      <c r="J847" s="287"/>
      <c r="K847" s="287"/>
      <c r="L847" s="287"/>
      <c r="M847" s="287"/>
      <c r="N847" s="287"/>
      <c r="O847" s="287"/>
      <c r="P847" s="290"/>
      <c r="Q847" s="287"/>
      <c r="R847" s="265"/>
      <c r="S847" s="296"/>
      <c r="T847" s="296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7"/>
      <c r="F848" s="287"/>
      <c r="G848" s="287"/>
      <c r="H848" s="287"/>
      <c r="I848" s="287"/>
      <c r="J848" s="287"/>
      <c r="K848" s="287"/>
      <c r="L848" s="287"/>
      <c r="M848" s="287"/>
      <c r="N848" s="287"/>
      <c r="O848" s="287"/>
      <c r="P848" s="290"/>
      <c r="Q848" s="287"/>
      <c r="R848" s="265"/>
      <c r="S848" s="296"/>
      <c r="T848" s="296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7"/>
      <c r="F849" s="287"/>
      <c r="G849" s="287"/>
      <c r="H849" s="287"/>
      <c r="I849" s="287"/>
      <c r="J849" s="287"/>
      <c r="K849" s="287"/>
      <c r="L849" s="287"/>
      <c r="M849" s="287"/>
      <c r="N849" s="287"/>
      <c r="O849" s="287"/>
      <c r="P849" s="290"/>
      <c r="Q849" s="287"/>
      <c r="R849" s="265"/>
      <c r="S849" s="296"/>
      <c r="T849" s="296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7"/>
      <c r="F850" s="287"/>
      <c r="G850" s="287"/>
      <c r="H850" s="287"/>
      <c r="I850" s="287"/>
      <c r="J850" s="287"/>
      <c r="K850" s="287"/>
      <c r="L850" s="287"/>
      <c r="M850" s="287"/>
      <c r="N850" s="287"/>
      <c r="O850" s="287"/>
      <c r="P850" s="290"/>
      <c r="Q850" s="287"/>
      <c r="R850" s="265"/>
      <c r="S850" s="296"/>
      <c r="T850" s="296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7"/>
      <c r="F851" s="287"/>
      <c r="G851" s="287"/>
      <c r="H851" s="287"/>
      <c r="I851" s="287"/>
      <c r="J851" s="287"/>
      <c r="K851" s="287"/>
      <c r="L851" s="287"/>
      <c r="M851" s="287"/>
      <c r="N851" s="287"/>
      <c r="O851" s="287"/>
      <c r="P851" s="290"/>
      <c r="Q851" s="287"/>
      <c r="R851" s="265"/>
      <c r="S851" s="296"/>
      <c r="T851" s="296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7"/>
      <c r="F852" s="287"/>
      <c r="G852" s="287"/>
      <c r="H852" s="287"/>
      <c r="I852" s="287"/>
      <c r="J852" s="287"/>
      <c r="K852" s="287"/>
      <c r="L852" s="287"/>
      <c r="M852" s="287"/>
      <c r="N852" s="287"/>
      <c r="O852" s="287"/>
      <c r="P852" s="290"/>
      <c r="Q852" s="287"/>
      <c r="R852" s="265"/>
      <c r="S852" s="296"/>
      <c r="T852" s="296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7"/>
      <c r="F853" s="287"/>
      <c r="G853" s="287"/>
      <c r="H853" s="287"/>
      <c r="I853" s="287"/>
      <c r="J853" s="287"/>
      <c r="K853" s="287"/>
      <c r="L853" s="287"/>
      <c r="M853" s="287"/>
      <c r="N853" s="287"/>
      <c r="O853" s="287"/>
      <c r="P853" s="290"/>
      <c r="Q853" s="287"/>
      <c r="R853" s="265"/>
      <c r="S853" s="296"/>
      <c r="T853" s="296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7"/>
      <c r="F854" s="287"/>
      <c r="G854" s="287"/>
      <c r="H854" s="287"/>
      <c r="I854" s="287"/>
      <c r="J854" s="287"/>
      <c r="K854" s="287"/>
      <c r="L854" s="287"/>
      <c r="M854" s="287"/>
      <c r="N854" s="287"/>
      <c r="O854" s="287"/>
      <c r="P854" s="290"/>
      <c r="Q854" s="287"/>
      <c r="R854" s="265"/>
      <c r="S854" s="296"/>
      <c r="T854" s="296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7"/>
      <c r="F855" s="287"/>
      <c r="G855" s="287"/>
      <c r="H855" s="287"/>
      <c r="I855" s="287"/>
      <c r="J855" s="287"/>
      <c r="K855" s="287"/>
      <c r="L855" s="287"/>
      <c r="M855" s="287"/>
      <c r="N855" s="287"/>
      <c r="O855" s="287"/>
      <c r="P855" s="290"/>
      <c r="Q855" s="287"/>
      <c r="R855" s="265"/>
      <c r="S855" s="296"/>
      <c r="T855" s="296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7"/>
      <c r="F856" s="287"/>
      <c r="G856" s="287"/>
      <c r="H856" s="287"/>
      <c r="I856" s="287"/>
      <c r="J856" s="287"/>
      <c r="K856" s="287"/>
      <c r="L856" s="287"/>
      <c r="M856" s="287"/>
      <c r="N856" s="287"/>
      <c r="O856" s="287"/>
      <c r="P856" s="290"/>
      <c r="Q856" s="287"/>
      <c r="R856" s="265"/>
      <c r="S856" s="296"/>
      <c r="T856" s="296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7"/>
      <c r="F857" s="287"/>
      <c r="G857" s="287"/>
      <c r="H857" s="287"/>
      <c r="I857" s="287"/>
      <c r="J857" s="287"/>
      <c r="K857" s="287"/>
      <c r="L857" s="287"/>
      <c r="M857" s="287"/>
      <c r="N857" s="287"/>
      <c r="O857" s="287"/>
      <c r="P857" s="290"/>
      <c r="Q857" s="287"/>
      <c r="R857" s="265"/>
      <c r="S857" s="296"/>
      <c r="T857" s="296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7"/>
      <c r="F858" s="287"/>
      <c r="G858" s="287"/>
      <c r="H858" s="287"/>
      <c r="I858" s="287"/>
      <c r="J858" s="287"/>
      <c r="K858" s="287"/>
      <c r="L858" s="287"/>
      <c r="M858" s="287"/>
      <c r="N858" s="287"/>
      <c r="O858" s="287"/>
      <c r="P858" s="290"/>
      <c r="Q858" s="287"/>
      <c r="R858" s="265"/>
      <c r="S858" s="296"/>
      <c r="T858" s="296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7"/>
      <c r="F859" s="287"/>
      <c r="G859" s="287"/>
      <c r="H859" s="287"/>
      <c r="I859" s="287"/>
      <c r="J859" s="287"/>
      <c r="K859" s="287"/>
      <c r="L859" s="287"/>
      <c r="M859" s="287"/>
      <c r="N859" s="287"/>
      <c r="O859" s="287"/>
      <c r="P859" s="290"/>
      <c r="Q859" s="287"/>
      <c r="R859" s="265"/>
      <c r="S859" s="296"/>
      <c r="T859" s="296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7"/>
      <c r="F860" s="287"/>
      <c r="G860" s="287"/>
      <c r="H860" s="287"/>
      <c r="I860" s="287"/>
      <c r="J860" s="287"/>
      <c r="K860" s="287"/>
      <c r="L860" s="287"/>
      <c r="M860" s="287"/>
      <c r="N860" s="287"/>
      <c r="O860" s="287"/>
      <c r="P860" s="290"/>
      <c r="Q860" s="287"/>
      <c r="R860" s="265"/>
      <c r="S860" s="296"/>
      <c r="T860" s="296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7"/>
      <c r="F861" s="287"/>
      <c r="G861" s="287"/>
      <c r="H861" s="287"/>
      <c r="I861" s="287"/>
      <c r="J861" s="287"/>
      <c r="K861" s="287"/>
      <c r="L861" s="287"/>
      <c r="M861" s="287"/>
      <c r="N861" s="287"/>
      <c r="O861" s="287"/>
      <c r="P861" s="290"/>
      <c r="Q861" s="287"/>
      <c r="R861" s="265"/>
      <c r="S861" s="296"/>
      <c r="T861" s="296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7"/>
      <c r="F862" s="287"/>
      <c r="G862" s="287"/>
      <c r="H862" s="287"/>
      <c r="I862" s="287"/>
      <c r="J862" s="287"/>
      <c r="K862" s="287"/>
      <c r="L862" s="287"/>
      <c r="M862" s="287"/>
      <c r="N862" s="287"/>
      <c r="O862" s="287"/>
      <c r="P862" s="290"/>
      <c r="Q862" s="287"/>
      <c r="R862" s="265"/>
      <c r="S862" s="296"/>
      <c r="T862" s="296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7"/>
      <c r="F863" s="287"/>
      <c r="G863" s="287"/>
      <c r="H863" s="287"/>
      <c r="I863" s="287"/>
      <c r="J863" s="287"/>
      <c r="K863" s="287"/>
      <c r="L863" s="287"/>
      <c r="M863" s="287"/>
      <c r="N863" s="287"/>
      <c r="O863" s="287"/>
      <c r="P863" s="290"/>
      <c r="Q863" s="287"/>
      <c r="R863" s="265"/>
      <c r="S863" s="296"/>
      <c r="T863" s="296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7"/>
      <c r="F864" s="287"/>
      <c r="G864" s="287"/>
      <c r="H864" s="287"/>
      <c r="I864" s="287"/>
      <c r="J864" s="287"/>
      <c r="K864" s="287"/>
      <c r="L864" s="287"/>
      <c r="M864" s="287"/>
      <c r="N864" s="287"/>
      <c r="O864" s="287"/>
      <c r="P864" s="290"/>
      <c r="Q864" s="287"/>
      <c r="R864" s="265"/>
      <c r="S864" s="296"/>
      <c r="T864" s="296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7"/>
      <c r="F865" s="287"/>
      <c r="G865" s="287"/>
      <c r="H865" s="287"/>
      <c r="I865" s="287"/>
      <c r="J865" s="287"/>
      <c r="K865" s="287"/>
      <c r="L865" s="287"/>
      <c r="M865" s="287"/>
      <c r="N865" s="287"/>
      <c r="O865" s="287"/>
      <c r="P865" s="290"/>
      <c r="Q865" s="287"/>
      <c r="R865" s="265"/>
      <c r="S865" s="296"/>
      <c r="T865" s="296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7"/>
      <c r="F866" s="287"/>
      <c r="G866" s="287"/>
      <c r="H866" s="287"/>
      <c r="I866" s="287"/>
      <c r="J866" s="287"/>
      <c r="K866" s="287"/>
      <c r="L866" s="287"/>
      <c r="M866" s="287"/>
      <c r="N866" s="287"/>
      <c r="O866" s="287"/>
      <c r="P866" s="290"/>
      <c r="Q866" s="287"/>
      <c r="R866" s="265"/>
      <c r="S866" s="296"/>
      <c r="T866" s="296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7"/>
      <c r="F867" s="287"/>
      <c r="G867" s="287"/>
      <c r="H867" s="287"/>
      <c r="I867" s="287"/>
      <c r="J867" s="287"/>
      <c r="K867" s="287"/>
      <c r="L867" s="287"/>
      <c r="M867" s="287"/>
      <c r="N867" s="287"/>
      <c r="O867" s="287"/>
      <c r="P867" s="290"/>
      <c r="Q867" s="287"/>
      <c r="R867" s="265"/>
      <c r="S867" s="296"/>
      <c r="T867" s="296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7"/>
      <c r="F868" s="287"/>
      <c r="G868" s="287"/>
      <c r="H868" s="287"/>
      <c r="I868" s="287"/>
      <c r="J868" s="287"/>
      <c r="K868" s="287"/>
      <c r="L868" s="287"/>
      <c r="M868" s="287"/>
      <c r="N868" s="287"/>
      <c r="O868" s="287"/>
      <c r="P868" s="290"/>
      <c r="Q868" s="287"/>
      <c r="R868" s="265"/>
      <c r="S868" s="296"/>
      <c r="T868" s="296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7"/>
      <c r="F869" s="287"/>
      <c r="G869" s="287"/>
      <c r="H869" s="287"/>
      <c r="I869" s="287"/>
      <c r="J869" s="287"/>
      <c r="K869" s="287"/>
      <c r="L869" s="287"/>
      <c r="M869" s="287"/>
      <c r="N869" s="287"/>
      <c r="O869" s="287"/>
      <c r="P869" s="290"/>
      <c r="Q869" s="287"/>
      <c r="R869" s="265"/>
      <c r="S869" s="296"/>
      <c r="T869" s="296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7"/>
      <c r="F870" s="287"/>
      <c r="G870" s="287"/>
      <c r="H870" s="287"/>
      <c r="I870" s="287"/>
      <c r="J870" s="287"/>
      <c r="K870" s="287"/>
      <c r="L870" s="287"/>
      <c r="M870" s="287"/>
      <c r="N870" s="287"/>
      <c r="O870" s="287"/>
      <c r="P870" s="290"/>
      <c r="Q870" s="287"/>
      <c r="R870" s="265"/>
      <c r="S870" s="296"/>
      <c r="T870" s="296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7"/>
      <c r="F871" s="287"/>
      <c r="G871" s="287"/>
      <c r="H871" s="287"/>
      <c r="I871" s="287"/>
      <c r="J871" s="287"/>
      <c r="K871" s="287"/>
      <c r="L871" s="287"/>
      <c r="M871" s="287"/>
      <c r="N871" s="287"/>
      <c r="O871" s="287"/>
      <c r="P871" s="290"/>
      <c r="Q871" s="287"/>
      <c r="R871" s="265"/>
      <c r="S871" s="296"/>
      <c r="T871" s="296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7"/>
      <c r="F872" s="287"/>
      <c r="G872" s="287"/>
      <c r="H872" s="287"/>
      <c r="I872" s="287"/>
      <c r="J872" s="287"/>
      <c r="K872" s="287"/>
      <c r="L872" s="287"/>
      <c r="M872" s="287"/>
      <c r="N872" s="287"/>
      <c r="O872" s="287"/>
      <c r="P872" s="290"/>
      <c r="Q872" s="287"/>
      <c r="R872" s="265"/>
      <c r="S872" s="296"/>
      <c r="T872" s="296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7"/>
      <c r="F873" s="287"/>
      <c r="G873" s="287"/>
      <c r="H873" s="287"/>
      <c r="I873" s="287"/>
      <c r="J873" s="287"/>
      <c r="K873" s="287"/>
      <c r="L873" s="287"/>
      <c r="M873" s="287"/>
      <c r="N873" s="287"/>
      <c r="O873" s="287"/>
      <c r="P873" s="290"/>
      <c r="Q873" s="287"/>
      <c r="R873" s="265"/>
      <c r="S873" s="296"/>
      <c r="T873" s="296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7"/>
      <c r="F874" s="287"/>
      <c r="G874" s="287"/>
      <c r="H874" s="287"/>
      <c r="I874" s="287"/>
      <c r="J874" s="287"/>
      <c r="K874" s="287"/>
      <c r="L874" s="287"/>
      <c r="M874" s="287"/>
      <c r="N874" s="287"/>
      <c r="O874" s="287"/>
      <c r="P874" s="290"/>
      <c r="Q874" s="287"/>
      <c r="R874" s="265"/>
      <c r="S874" s="296"/>
      <c r="T874" s="296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7"/>
      <c r="F875" s="287"/>
      <c r="G875" s="287"/>
      <c r="H875" s="287"/>
      <c r="I875" s="287"/>
      <c r="J875" s="287"/>
      <c r="K875" s="287"/>
      <c r="L875" s="287"/>
      <c r="M875" s="287"/>
      <c r="N875" s="287"/>
      <c r="O875" s="287"/>
      <c r="P875" s="290"/>
      <c r="Q875" s="287"/>
      <c r="R875" s="265"/>
      <c r="S875" s="296"/>
      <c r="T875" s="296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7"/>
      <c r="F876" s="287"/>
      <c r="G876" s="287"/>
      <c r="H876" s="287"/>
      <c r="I876" s="287"/>
      <c r="J876" s="287"/>
      <c r="K876" s="287"/>
      <c r="L876" s="287"/>
      <c r="M876" s="287"/>
      <c r="N876" s="287"/>
      <c r="O876" s="287"/>
      <c r="P876" s="290"/>
      <c r="Q876" s="287"/>
      <c r="R876" s="265"/>
      <c r="S876" s="296"/>
      <c r="T876" s="296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7"/>
      <c r="F877" s="287"/>
      <c r="G877" s="287"/>
      <c r="H877" s="287"/>
      <c r="I877" s="287"/>
      <c r="J877" s="287"/>
      <c r="K877" s="287"/>
      <c r="L877" s="287"/>
      <c r="M877" s="287"/>
      <c r="N877" s="287"/>
      <c r="O877" s="287"/>
      <c r="P877" s="290"/>
      <c r="Q877" s="287"/>
      <c r="R877" s="265"/>
      <c r="S877" s="296"/>
      <c r="T877" s="296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7"/>
      <c r="F878" s="287"/>
      <c r="G878" s="287"/>
      <c r="H878" s="287"/>
      <c r="I878" s="287"/>
      <c r="J878" s="287"/>
      <c r="K878" s="287"/>
      <c r="L878" s="287"/>
      <c r="M878" s="287"/>
      <c r="N878" s="287"/>
      <c r="O878" s="287"/>
      <c r="P878" s="290"/>
      <c r="Q878" s="287"/>
      <c r="R878" s="265"/>
      <c r="S878" s="296"/>
      <c r="T878" s="296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7"/>
      <c r="F879" s="287"/>
      <c r="G879" s="287"/>
      <c r="H879" s="287"/>
      <c r="I879" s="287"/>
      <c r="J879" s="287"/>
      <c r="K879" s="287"/>
      <c r="L879" s="287"/>
      <c r="M879" s="287"/>
      <c r="N879" s="287"/>
      <c r="O879" s="287"/>
      <c r="P879" s="290"/>
      <c r="Q879" s="287"/>
      <c r="R879" s="265"/>
      <c r="S879" s="296"/>
      <c r="T879" s="296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7"/>
      <c r="F880" s="287"/>
      <c r="G880" s="287"/>
      <c r="H880" s="287"/>
      <c r="I880" s="287"/>
      <c r="J880" s="287"/>
      <c r="K880" s="287"/>
      <c r="L880" s="287"/>
      <c r="M880" s="287"/>
      <c r="N880" s="287"/>
      <c r="O880" s="287"/>
      <c r="P880" s="290"/>
      <c r="Q880" s="287"/>
      <c r="R880" s="265"/>
      <c r="S880" s="296"/>
      <c r="T880" s="296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7"/>
      <c r="F881" s="287"/>
      <c r="G881" s="287"/>
      <c r="H881" s="287"/>
      <c r="I881" s="287"/>
      <c r="J881" s="287"/>
      <c r="K881" s="287"/>
      <c r="L881" s="287"/>
      <c r="M881" s="287"/>
      <c r="N881" s="287"/>
      <c r="O881" s="287"/>
      <c r="P881" s="290"/>
      <c r="Q881" s="287"/>
      <c r="R881" s="265"/>
      <c r="S881" s="296"/>
      <c r="T881" s="296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7"/>
      <c r="F882" s="287"/>
      <c r="G882" s="287"/>
      <c r="H882" s="287"/>
      <c r="I882" s="287"/>
      <c r="J882" s="287"/>
      <c r="K882" s="287"/>
      <c r="L882" s="287"/>
      <c r="M882" s="287"/>
      <c r="N882" s="287"/>
      <c r="O882" s="287"/>
      <c r="P882" s="290"/>
      <c r="Q882" s="287"/>
      <c r="R882" s="265"/>
      <c r="S882" s="296"/>
      <c r="T882" s="296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7"/>
      <c r="F883" s="287"/>
      <c r="G883" s="287"/>
      <c r="H883" s="287"/>
      <c r="I883" s="287"/>
      <c r="J883" s="287"/>
      <c r="K883" s="287"/>
      <c r="L883" s="287"/>
      <c r="M883" s="287"/>
      <c r="N883" s="287"/>
      <c r="O883" s="287"/>
      <c r="P883" s="290"/>
      <c r="Q883" s="287"/>
      <c r="R883" s="265"/>
      <c r="S883" s="296"/>
      <c r="T883" s="296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7"/>
      <c r="F884" s="287"/>
      <c r="G884" s="287"/>
      <c r="H884" s="287"/>
      <c r="I884" s="287"/>
      <c r="J884" s="287"/>
      <c r="K884" s="287"/>
      <c r="L884" s="287"/>
      <c r="M884" s="287"/>
      <c r="N884" s="287"/>
      <c r="O884" s="287"/>
      <c r="P884" s="290"/>
      <c r="Q884" s="287"/>
      <c r="R884" s="265"/>
      <c r="S884" s="296"/>
      <c r="T884" s="296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7"/>
      <c r="F885" s="287"/>
      <c r="G885" s="287"/>
      <c r="H885" s="287"/>
      <c r="I885" s="287"/>
      <c r="J885" s="287"/>
      <c r="K885" s="287"/>
      <c r="L885" s="287"/>
      <c r="M885" s="287"/>
      <c r="N885" s="287"/>
      <c r="O885" s="287"/>
      <c r="P885" s="290"/>
      <c r="Q885" s="287"/>
      <c r="R885" s="265"/>
      <c r="S885" s="296"/>
      <c r="T885" s="296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7"/>
      <c r="F886" s="287"/>
      <c r="G886" s="287"/>
      <c r="H886" s="287"/>
      <c r="I886" s="287"/>
      <c r="J886" s="287"/>
      <c r="K886" s="287"/>
      <c r="L886" s="287"/>
      <c r="M886" s="287"/>
      <c r="N886" s="287"/>
      <c r="O886" s="287"/>
      <c r="P886" s="290"/>
      <c r="Q886" s="287"/>
      <c r="R886" s="265"/>
      <c r="S886" s="296"/>
      <c r="T886" s="296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7"/>
      <c r="F887" s="287"/>
      <c r="G887" s="287"/>
      <c r="H887" s="287"/>
      <c r="I887" s="287"/>
      <c r="J887" s="287"/>
      <c r="K887" s="287"/>
      <c r="L887" s="287"/>
      <c r="M887" s="287"/>
      <c r="N887" s="287"/>
      <c r="O887" s="287"/>
      <c r="P887" s="290"/>
      <c r="Q887" s="287"/>
      <c r="R887" s="265"/>
      <c r="S887" s="296"/>
      <c r="T887" s="296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7"/>
      <c r="F888" s="287"/>
      <c r="G888" s="287"/>
      <c r="H888" s="287"/>
      <c r="I888" s="287"/>
      <c r="J888" s="287"/>
      <c r="K888" s="287"/>
      <c r="L888" s="287"/>
      <c r="M888" s="287"/>
      <c r="N888" s="287"/>
      <c r="O888" s="287"/>
      <c r="P888" s="290"/>
      <c r="Q888" s="287"/>
      <c r="R888" s="265"/>
      <c r="S888" s="296"/>
      <c r="T888" s="296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7"/>
      <c r="F889" s="287"/>
      <c r="G889" s="287"/>
      <c r="H889" s="287"/>
      <c r="I889" s="287"/>
      <c r="J889" s="287"/>
      <c r="K889" s="287"/>
      <c r="L889" s="287"/>
      <c r="M889" s="287"/>
      <c r="N889" s="287"/>
      <c r="O889" s="287"/>
      <c r="P889" s="290"/>
      <c r="Q889" s="287"/>
      <c r="R889" s="265"/>
      <c r="S889" s="296"/>
      <c r="T889" s="296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7"/>
      <c r="F890" s="287"/>
      <c r="G890" s="287"/>
      <c r="H890" s="287"/>
      <c r="I890" s="287"/>
      <c r="J890" s="287"/>
      <c r="K890" s="287"/>
      <c r="L890" s="287"/>
      <c r="M890" s="287"/>
      <c r="N890" s="287"/>
      <c r="O890" s="287"/>
      <c r="P890" s="290"/>
      <c r="Q890" s="287"/>
      <c r="R890" s="265"/>
      <c r="S890" s="296"/>
      <c r="T890" s="296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7"/>
      <c r="F891" s="287"/>
      <c r="G891" s="287"/>
      <c r="H891" s="287"/>
      <c r="I891" s="287"/>
      <c r="J891" s="287"/>
      <c r="K891" s="287"/>
      <c r="L891" s="287"/>
      <c r="M891" s="287"/>
      <c r="N891" s="287"/>
      <c r="O891" s="287"/>
      <c r="P891" s="290"/>
      <c r="Q891" s="287"/>
      <c r="R891" s="265"/>
      <c r="S891" s="296"/>
      <c r="T891" s="296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7"/>
      <c r="F892" s="287"/>
      <c r="G892" s="287"/>
      <c r="H892" s="287"/>
      <c r="I892" s="287"/>
      <c r="J892" s="287"/>
      <c r="K892" s="287"/>
      <c r="L892" s="287"/>
      <c r="M892" s="287"/>
      <c r="N892" s="287"/>
      <c r="O892" s="287"/>
      <c r="P892" s="290"/>
      <c r="Q892" s="287"/>
      <c r="R892" s="265"/>
      <c r="S892" s="296"/>
      <c r="T892" s="296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7"/>
      <c r="F893" s="287"/>
      <c r="G893" s="287"/>
      <c r="H893" s="287"/>
      <c r="I893" s="287"/>
      <c r="J893" s="287"/>
      <c r="K893" s="287"/>
      <c r="L893" s="287"/>
      <c r="M893" s="287"/>
      <c r="N893" s="287"/>
      <c r="O893" s="287"/>
      <c r="P893" s="290"/>
      <c r="Q893" s="287"/>
      <c r="R893" s="265"/>
      <c r="S893" s="296"/>
      <c r="T893" s="296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7"/>
      <c r="F894" s="287"/>
      <c r="G894" s="287"/>
      <c r="H894" s="287"/>
      <c r="I894" s="287"/>
      <c r="J894" s="287"/>
      <c r="K894" s="287"/>
      <c r="L894" s="287"/>
      <c r="M894" s="287"/>
      <c r="N894" s="287"/>
      <c r="O894" s="287"/>
      <c r="P894" s="290"/>
      <c r="Q894" s="287"/>
      <c r="R894" s="265"/>
      <c r="S894" s="296"/>
      <c r="T894" s="296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7"/>
      <c r="F895" s="287"/>
      <c r="G895" s="287"/>
      <c r="H895" s="287"/>
      <c r="I895" s="287"/>
      <c r="J895" s="287"/>
      <c r="K895" s="287"/>
      <c r="L895" s="287"/>
      <c r="M895" s="287"/>
      <c r="N895" s="287"/>
      <c r="O895" s="287"/>
      <c r="P895" s="290"/>
      <c r="Q895" s="287"/>
      <c r="R895" s="265"/>
      <c r="S895" s="296"/>
      <c r="T895" s="296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7"/>
      <c r="F896" s="287"/>
      <c r="G896" s="287"/>
      <c r="H896" s="287"/>
      <c r="I896" s="287"/>
      <c r="J896" s="287"/>
      <c r="K896" s="287"/>
      <c r="L896" s="287"/>
      <c r="M896" s="287"/>
      <c r="N896" s="287"/>
      <c r="O896" s="287"/>
      <c r="P896" s="290"/>
      <c r="Q896" s="287"/>
      <c r="R896" s="265"/>
      <c r="S896" s="296"/>
      <c r="T896" s="296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7"/>
      <c r="F897" s="287"/>
      <c r="G897" s="287"/>
      <c r="H897" s="287"/>
      <c r="I897" s="287"/>
      <c r="J897" s="287"/>
      <c r="K897" s="287"/>
      <c r="L897" s="287"/>
      <c r="M897" s="287"/>
      <c r="N897" s="287"/>
      <c r="O897" s="287"/>
      <c r="P897" s="290"/>
      <c r="Q897" s="287"/>
      <c r="R897" s="265"/>
      <c r="S897" s="296"/>
      <c r="T897" s="296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7"/>
      <c r="F898" s="287"/>
      <c r="G898" s="287"/>
      <c r="H898" s="287"/>
      <c r="I898" s="287"/>
      <c r="J898" s="287"/>
      <c r="K898" s="287"/>
      <c r="L898" s="287"/>
      <c r="M898" s="287"/>
      <c r="N898" s="287"/>
      <c r="O898" s="287"/>
      <c r="P898" s="290"/>
      <c r="Q898" s="287"/>
      <c r="R898" s="265"/>
      <c r="S898" s="296"/>
      <c r="T898" s="296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7"/>
      <c r="F899" s="287"/>
      <c r="G899" s="287"/>
      <c r="H899" s="287"/>
      <c r="I899" s="287"/>
      <c r="J899" s="287"/>
      <c r="K899" s="287"/>
      <c r="L899" s="287"/>
      <c r="M899" s="287"/>
      <c r="N899" s="287"/>
      <c r="O899" s="287"/>
      <c r="P899" s="290"/>
      <c r="Q899" s="287"/>
      <c r="R899" s="265"/>
      <c r="S899" s="296"/>
      <c r="T899" s="296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7"/>
      <c r="F900" s="287"/>
      <c r="G900" s="287"/>
      <c r="H900" s="287"/>
      <c r="I900" s="287"/>
      <c r="J900" s="287"/>
      <c r="K900" s="287"/>
      <c r="L900" s="287"/>
      <c r="M900" s="287"/>
      <c r="N900" s="287"/>
      <c r="O900" s="287"/>
      <c r="P900" s="290"/>
      <c r="Q900" s="287"/>
      <c r="R900" s="265"/>
      <c r="S900" s="296"/>
      <c r="T900" s="296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7"/>
      <c r="F901" s="287"/>
      <c r="G901" s="287"/>
      <c r="H901" s="287"/>
      <c r="I901" s="287"/>
      <c r="J901" s="287"/>
      <c r="K901" s="287"/>
      <c r="L901" s="287"/>
      <c r="M901" s="287"/>
      <c r="N901" s="287"/>
      <c r="O901" s="287"/>
      <c r="P901" s="290"/>
      <c r="Q901" s="287"/>
      <c r="R901" s="265"/>
      <c r="S901" s="296"/>
      <c r="T901" s="296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7"/>
      <c r="F902" s="287"/>
      <c r="G902" s="287"/>
      <c r="H902" s="287"/>
      <c r="I902" s="287"/>
      <c r="J902" s="287"/>
      <c r="K902" s="287"/>
      <c r="L902" s="287"/>
      <c r="M902" s="287"/>
      <c r="N902" s="287"/>
      <c r="O902" s="287"/>
      <c r="P902" s="290"/>
      <c r="Q902" s="287"/>
      <c r="R902" s="265"/>
      <c r="S902" s="296"/>
      <c r="T902" s="296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7"/>
      <c r="F903" s="287"/>
      <c r="G903" s="287"/>
      <c r="H903" s="287"/>
      <c r="I903" s="287"/>
      <c r="J903" s="287"/>
      <c r="K903" s="287"/>
      <c r="L903" s="287"/>
      <c r="M903" s="287"/>
      <c r="N903" s="287"/>
      <c r="O903" s="287"/>
      <c r="P903" s="290"/>
      <c r="Q903" s="287"/>
      <c r="R903" s="265"/>
      <c r="S903" s="296"/>
      <c r="T903" s="296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7"/>
      <c r="F904" s="287"/>
      <c r="G904" s="287"/>
      <c r="H904" s="287"/>
      <c r="I904" s="287"/>
      <c r="J904" s="287"/>
      <c r="K904" s="287"/>
      <c r="L904" s="287"/>
      <c r="M904" s="287"/>
      <c r="N904" s="287"/>
      <c r="O904" s="287"/>
      <c r="P904" s="290"/>
      <c r="Q904" s="287"/>
      <c r="R904" s="265"/>
      <c r="S904" s="296"/>
      <c r="T904" s="296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7"/>
      <c r="F905" s="287"/>
      <c r="G905" s="287"/>
      <c r="H905" s="287"/>
      <c r="I905" s="287"/>
      <c r="J905" s="287"/>
      <c r="K905" s="287"/>
      <c r="L905" s="287"/>
      <c r="M905" s="287"/>
      <c r="N905" s="287"/>
      <c r="O905" s="287"/>
      <c r="P905" s="290"/>
      <c r="Q905" s="287"/>
      <c r="R905" s="265"/>
      <c r="S905" s="296"/>
      <c r="T905" s="296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7"/>
      <c r="F906" s="287"/>
      <c r="G906" s="287"/>
      <c r="H906" s="287"/>
      <c r="I906" s="287"/>
      <c r="J906" s="287"/>
      <c r="K906" s="287"/>
      <c r="L906" s="287"/>
      <c r="M906" s="287"/>
      <c r="N906" s="287"/>
      <c r="O906" s="287"/>
      <c r="P906" s="290"/>
      <c r="Q906" s="287"/>
      <c r="R906" s="265"/>
      <c r="S906" s="296"/>
      <c r="T906" s="296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7"/>
      <c r="F907" s="287"/>
      <c r="G907" s="287"/>
      <c r="H907" s="287"/>
      <c r="I907" s="287"/>
      <c r="J907" s="287"/>
      <c r="K907" s="287"/>
      <c r="L907" s="287"/>
      <c r="M907" s="287"/>
      <c r="N907" s="287"/>
      <c r="O907" s="287"/>
      <c r="P907" s="290"/>
      <c r="Q907" s="287"/>
      <c r="R907" s="265"/>
      <c r="S907" s="296"/>
      <c r="T907" s="296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7"/>
      <c r="F908" s="287"/>
      <c r="G908" s="287"/>
      <c r="H908" s="287"/>
      <c r="I908" s="287"/>
      <c r="J908" s="287"/>
      <c r="K908" s="287"/>
      <c r="L908" s="287"/>
      <c r="M908" s="287"/>
      <c r="N908" s="287"/>
      <c r="O908" s="287"/>
      <c r="P908" s="290"/>
      <c r="Q908" s="287"/>
      <c r="R908" s="265"/>
      <c r="S908" s="296"/>
      <c r="T908" s="296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7"/>
      <c r="F909" s="287"/>
      <c r="G909" s="287"/>
      <c r="H909" s="287"/>
      <c r="I909" s="287"/>
      <c r="J909" s="287"/>
      <c r="K909" s="287"/>
      <c r="L909" s="287"/>
      <c r="M909" s="287"/>
      <c r="N909" s="287"/>
      <c r="O909" s="287"/>
      <c r="P909" s="290"/>
      <c r="Q909" s="287"/>
      <c r="R909" s="265"/>
      <c r="S909" s="296"/>
      <c r="T909" s="296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7"/>
      <c r="F910" s="287"/>
      <c r="G910" s="287"/>
      <c r="H910" s="287"/>
      <c r="I910" s="287"/>
      <c r="J910" s="287"/>
      <c r="K910" s="287"/>
      <c r="L910" s="287"/>
      <c r="M910" s="287"/>
      <c r="N910" s="287"/>
      <c r="O910" s="287"/>
      <c r="P910" s="290"/>
      <c r="Q910" s="287"/>
      <c r="R910" s="265"/>
      <c r="S910" s="296"/>
      <c r="T910" s="296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7"/>
      <c r="F911" s="287"/>
      <c r="G911" s="287"/>
      <c r="H911" s="287"/>
      <c r="I911" s="287"/>
      <c r="J911" s="287"/>
      <c r="K911" s="287"/>
      <c r="L911" s="287"/>
      <c r="M911" s="287"/>
      <c r="N911" s="287"/>
      <c r="O911" s="287"/>
      <c r="P911" s="290"/>
      <c r="Q911" s="287"/>
      <c r="R911" s="265"/>
      <c r="S911" s="296"/>
      <c r="T911" s="296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7"/>
      <c r="F912" s="287"/>
      <c r="G912" s="287"/>
      <c r="H912" s="287"/>
      <c r="I912" s="287"/>
      <c r="J912" s="287"/>
      <c r="K912" s="287"/>
      <c r="L912" s="287"/>
      <c r="M912" s="287"/>
      <c r="N912" s="287"/>
      <c r="O912" s="287"/>
      <c r="P912" s="290"/>
      <c r="Q912" s="287"/>
      <c r="R912" s="265"/>
      <c r="S912" s="296"/>
      <c r="T912" s="296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7"/>
      <c r="F913" s="287"/>
      <c r="G913" s="287"/>
      <c r="H913" s="287"/>
      <c r="I913" s="287"/>
      <c r="J913" s="287"/>
      <c r="K913" s="287"/>
      <c r="L913" s="287"/>
      <c r="M913" s="287"/>
      <c r="N913" s="287"/>
      <c r="O913" s="287"/>
      <c r="P913" s="290"/>
      <c r="Q913" s="287"/>
      <c r="R913" s="265"/>
      <c r="S913" s="296"/>
      <c r="T913" s="296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7"/>
      <c r="F914" s="287"/>
      <c r="G914" s="287"/>
      <c r="H914" s="287"/>
      <c r="I914" s="287"/>
      <c r="J914" s="287"/>
      <c r="K914" s="287"/>
      <c r="L914" s="287"/>
      <c r="M914" s="287"/>
      <c r="N914" s="287"/>
      <c r="O914" s="287"/>
      <c r="P914" s="290"/>
      <c r="Q914" s="287"/>
      <c r="R914" s="265"/>
      <c r="S914" s="296"/>
      <c r="T914" s="296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7"/>
      <c r="F915" s="287"/>
      <c r="G915" s="287"/>
      <c r="H915" s="287"/>
      <c r="I915" s="287"/>
      <c r="J915" s="287"/>
      <c r="K915" s="287"/>
      <c r="L915" s="287"/>
      <c r="M915" s="287"/>
      <c r="N915" s="287"/>
      <c r="O915" s="287"/>
      <c r="P915" s="290"/>
      <c r="Q915" s="287"/>
      <c r="R915" s="265"/>
      <c r="S915" s="296"/>
      <c r="T915" s="296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7"/>
      <c r="F916" s="287"/>
      <c r="G916" s="287"/>
      <c r="H916" s="287"/>
      <c r="I916" s="287"/>
      <c r="J916" s="287"/>
      <c r="K916" s="287"/>
      <c r="L916" s="287"/>
      <c r="M916" s="287"/>
      <c r="N916" s="287"/>
      <c r="O916" s="287"/>
      <c r="P916" s="290"/>
      <c r="Q916" s="287"/>
      <c r="R916" s="265"/>
      <c r="S916" s="296"/>
      <c r="T916" s="296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7"/>
      <c r="F917" s="287"/>
      <c r="G917" s="287"/>
      <c r="H917" s="287"/>
      <c r="I917" s="287"/>
      <c r="J917" s="287"/>
      <c r="K917" s="287"/>
      <c r="L917" s="287"/>
      <c r="M917" s="287"/>
      <c r="N917" s="287"/>
      <c r="O917" s="287"/>
      <c r="P917" s="290"/>
      <c r="Q917" s="287"/>
      <c r="R917" s="265"/>
      <c r="S917" s="296"/>
      <c r="T917" s="296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7"/>
      <c r="F918" s="287"/>
      <c r="G918" s="287"/>
      <c r="H918" s="287"/>
      <c r="I918" s="287"/>
      <c r="J918" s="287"/>
      <c r="K918" s="287"/>
      <c r="L918" s="287"/>
      <c r="M918" s="287"/>
      <c r="N918" s="287"/>
      <c r="O918" s="287"/>
      <c r="P918" s="290"/>
      <c r="Q918" s="287"/>
      <c r="R918" s="265"/>
      <c r="S918" s="296"/>
      <c r="T918" s="296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7"/>
      <c r="F919" s="287"/>
      <c r="G919" s="287"/>
      <c r="H919" s="287"/>
      <c r="I919" s="287"/>
      <c r="J919" s="287"/>
      <c r="K919" s="287"/>
      <c r="L919" s="287"/>
      <c r="M919" s="287"/>
      <c r="N919" s="287"/>
      <c r="O919" s="287"/>
      <c r="P919" s="290"/>
      <c r="Q919" s="287"/>
      <c r="R919" s="265"/>
      <c r="S919" s="296"/>
      <c r="T919" s="296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7"/>
      <c r="F920" s="287"/>
      <c r="G920" s="287"/>
      <c r="H920" s="287"/>
      <c r="I920" s="287"/>
      <c r="J920" s="287"/>
      <c r="K920" s="287"/>
      <c r="L920" s="287"/>
      <c r="M920" s="287"/>
      <c r="N920" s="287"/>
      <c r="O920" s="287"/>
      <c r="P920" s="290"/>
      <c r="Q920" s="287"/>
      <c r="R920" s="265"/>
      <c r="S920" s="296"/>
      <c r="T920" s="296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7"/>
      <c r="F921" s="287"/>
      <c r="G921" s="287"/>
      <c r="H921" s="287"/>
      <c r="I921" s="287"/>
      <c r="J921" s="287"/>
      <c r="K921" s="287"/>
      <c r="L921" s="287"/>
      <c r="M921" s="287"/>
      <c r="N921" s="287"/>
      <c r="O921" s="287"/>
      <c r="P921" s="290"/>
      <c r="Q921" s="287"/>
      <c r="R921" s="265"/>
      <c r="S921" s="296"/>
      <c r="T921" s="296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7"/>
      <c r="F922" s="287"/>
      <c r="G922" s="287"/>
      <c r="H922" s="287"/>
      <c r="I922" s="287"/>
      <c r="J922" s="287"/>
      <c r="K922" s="287"/>
      <c r="L922" s="287"/>
      <c r="M922" s="287"/>
      <c r="N922" s="287"/>
      <c r="O922" s="287"/>
      <c r="P922" s="290"/>
      <c r="Q922" s="287"/>
      <c r="R922" s="265"/>
      <c r="S922" s="296"/>
      <c r="T922" s="296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7"/>
      <c r="F923" s="287"/>
      <c r="G923" s="287"/>
      <c r="H923" s="287"/>
      <c r="I923" s="287"/>
      <c r="J923" s="287"/>
      <c r="K923" s="287"/>
      <c r="L923" s="287"/>
      <c r="M923" s="287"/>
      <c r="N923" s="287"/>
      <c r="O923" s="287"/>
      <c r="P923" s="290"/>
      <c r="Q923" s="287"/>
      <c r="R923" s="265"/>
      <c r="S923" s="296"/>
      <c r="T923" s="296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7"/>
      <c r="F924" s="287"/>
      <c r="G924" s="287"/>
      <c r="H924" s="287"/>
      <c r="I924" s="287"/>
      <c r="J924" s="287"/>
      <c r="K924" s="287"/>
      <c r="L924" s="287"/>
      <c r="M924" s="287"/>
      <c r="N924" s="287"/>
      <c r="O924" s="287"/>
      <c r="P924" s="290"/>
      <c r="Q924" s="287"/>
      <c r="R924" s="265"/>
      <c r="S924" s="296"/>
      <c r="T924" s="296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7"/>
      <c r="F925" s="287"/>
      <c r="G925" s="287"/>
      <c r="H925" s="287"/>
      <c r="I925" s="287"/>
      <c r="J925" s="287"/>
      <c r="K925" s="287"/>
      <c r="L925" s="287"/>
      <c r="M925" s="287"/>
      <c r="N925" s="287"/>
      <c r="O925" s="287"/>
      <c r="P925" s="290"/>
      <c r="Q925" s="287"/>
      <c r="R925" s="265"/>
      <c r="S925" s="296"/>
      <c r="T925" s="296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7"/>
      <c r="F926" s="287"/>
      <c r="G926" s="287"/>
      <c r="H926" s="287"/>
      <c r="I926" s="287"/>
      <c r="J926" s="287"/>
      <c r="K926" s="287"/>
      <c r="L926" s="287"/>
      <c r="M926" s="287"/>
      <c r="N926" s="287"/>
      <c r="O926" s="287"/>
      <c r="P926" s="290"/>
      <c r="Q926" s="287"/>
      <c r="R926" s="265"/>
      <c r="S926" s="296"/>
      <c r="T926" s="296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7"/>
      <c r="F927" s="287"/>
      <c r="G927" s="287"/>
      <c r="H927" s="287"/>
      <c r="I927" s="287"/>
      <c r="J927" s="287"/>
      <c r="K927" s="287"/>
      <c r="L927" s="287"/>
      <c r="M927" s="287"/>
      <c r="N927" s="287"/>
      <c r="O927" s="287"/>
      <c r="P927" s="290"/>
      <c r="Q927" s="287"/>
      <c r="R927" s="265"/>
      <c r="S927" s="296"/>
      <c r="T927" s="296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7"/>
      <c r="F928" s="287"/>
      <c r="G928" s="287"/>
      <c r="H928" s="287"/>
      <c r="I928" s="287"/>
      <c r="J928" s="287"/>
      <c r="K928" s="287"/>
      <c r="L928" s="287"/>
      <c r="M928" s="287"/>
      <c r="N928" s="287"/>
      <c r="O928" s="287"/>
      <c r="P928" s="290"/>
      <c r="Q928" s="287"/>
      <c r="R928" s="265"/>
      <c r="S928" s="296"/>
      <c r="T928" s="296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7"/>
      <c r="F929" s="287"/>
      <c r="G929" s="287"/>
      <c r="H929" s="287"/>
      <c r="I929" s="287"/>
      <c r="J929" s="287"/>
      <c r="K929" s="287"/>
      <c r="L929" s="287"/>
      <c r="M929" s="287"/>
      <c r="N929" s="287"/>
      <c r="O929" s="287"/>
      <c r="P929" s="290"/>
      <c r="Q929" s="287"/>
      <c r="R929" s="265"/>
      <c r="S929" s="296"/>
      <c r="T929" s="296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7"/>
      <c r="F930" s="287"/>
      <c r="G930" s="287"/>
      <c r="H930" s="287"/>
      <c r="I930" s="287"/>
      <c r="J930" s="287"/>
      <c r="K930" s="287"/>
      <c r="L930" s="287"/>
      <c r="M930" s="287"/>
      <c r="N930" s="287"/>
      <c r="O930" s="287"/>
      <c r="P930" s="290"/>
      <c r="Q930" s="287"/>
      <c r="R930" s="265"/>
      <c r="S930" s="296"/>
      <c r="T930" s="296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7"/>
      <c r="F931" s="287"/>
      <c r="G931" s="287"/>
      <c r="H931" s="287"/>
      <c r="I931" s="287"/>
      <c r="J931" s="287"/>
      <c r="K931" s="287"/>
      <c r="L931" s="287"/>
      <c r="M931" s="287"/>
      <c r="N931" s="287"/>
      <c r="O931" s="287"/>
      <c r="P931" s="290"/>
      <c r="Q931" s="287"/>
      <c r="R931" s="265"/>
      <c r="S931" s="296"/>
      <c r="T931" s="296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7"/>
      <c r="F932" s="287"/>
      <c r="G932" s="287"/>
      <c r="H932" s="287"/>
      <c r="I932" s="287"/>
      <c r="J932" s="287"/>
      <c r="K932" s="287"/>
      <c r="L932" s="287"/>
      <c r="M932" s="287"/>
      <c r="N932" s="287"/>
      <c r="O932" s="287"/>
      <c r="P932" s="290"/>
      <c r="Q932" s="287"/>
      <c r="R932" s="265"/>
      <c r="S932" s="296"/>
      <c r="T932" s="296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7"/>
      <c r="F933" s="287"/>
      <c r="G933" s="287"/>
      <c r="H933" s="287"/>
      <c r="I933" s="287"/>
      <c r="J933" s="287"/>
      <c r="K933" s="287"/>
      <c r="L933" s="287"/>
      <c r="M933" s="287"/>
      <c r="N933" s="287"/>
      <c r="O933" s="287"/>
      <c r="P933" s="290"/>
      <c r="Q933" s="287"/>
      <c r="R933" s="265"/>
      <c r="S933" s="296"/>
      <c r="T933" s="296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7"/>
      <c r="F934" s="287"/>
      <c r="G934" s="287"/>
      <c r="H934" s="287"/>
      <c r="I934" s="287"/>
      <c r="J934" s="287"/>
      <c r="K934" s="287"/>
      <c r="L934" s="287"/>
      <c r="M934" s="287"/>
      <c r="N934" s="287"/>
      <c r="O934" s="287"/>
      <c r="P934" s="290"/>
      <c r="Q934" s="287"/>
      <c r="R934" s="265"/>
      <c r="S934" s="296"/>
      <c r="T934" s="296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7"/>
      <c r="F935" s="287"/>
      <c r="G935" s="287"/>
      <c r="H935" s="287"/>
      <c r="I935" s="287"/>
      <c r="J935" s="287"/>
      <c r="K935" s="287"/>
      <c r="L935" s="287"/>
      <c r="M935" s="287"/>
      <c r="N935" s="287"/>
      <c r="O935" s="287"/>
      <c r="P935" s="290"/>
      <c r="Q935" s="287"/>
      <c r="R935" s="265"/>
      <c r="S935" s="296"/>
      <c r="T935" s="296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7"/>
      <c r="F936" s="287"/>
      <c r="G936" s="287"/>
      <c r="H936" s="287"/>
      <c r="I936" s="287"/>
      <c r="J936" s="287"/>
      <c r="K936" s="287"/>
      <c r="L936" s="287"/>
      <c r="M936" s="287"/>
      <c r="N936" s="287"/>
      <c r="O936" s="287"/>
      <c r="P936" s="290"/>
      <c r="Q936" s="287"/>
      <c r="R936" s="265"/>
      <c r="S936" s="296"/>
      <c r="T936" s="296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7"/>
      <c r="F937" s="287"/>
      <c r="G937" s="287"/>
      <c r="H937" s="287"/>
      <c r="I937" s="287"/>
      <c r="J937" s="287"/>
      <c r="K937" s="287"/>
      <c r="L937" s="287"/>
      <c r="M937" s="287"/>
      <c r="N937" s="287"/>
      <c r="O937" s="287"/>
      <c r="P937" s="290"/>
      <c r="Q937" s="287"/>
      <c r="R937" s="265"/>
      <c r="S937" s="296"/>
      <c r="T937" s="296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7"/>
      <c r="F938" s="287"/>
      <c r="G938" s="287"/>
      <c r="H938" s="287"/>
      <c r="I938" s="287"/>
      <c r="J938" s="287"/>
      <c r="K938" s="287"/>
      <c r="L938" s="287"/>
      <c r="M938" s="287"/>
      <c r="N938" s="287"/>
      <c r="O938" s="287"/>
      <c r="P938" s="290"/>
      <c r="Q938" s="287"/>
      <c r="R938" s="265"/>
      <c r="S938" s="296"/>
      <c r="T938" s="296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7"/>
      <c r="F939" s="287"/>
      <c r="G939" s="287"/>
      <c r="H939" s="287"/>
      <c r="I939" s="287"/>
      <c r="J939" s="287"/>
      <c r="K939" s="287"/>
      <c r="L939" s="287"/>
      <c r="M939" s="287"/>
      <c r="N939" s="287"/>
      <c r="O939" s="287"/>
      <c r="P939" s="290"/>
      <c r="Q939" s="287"/>
      <c r="R939" s="265"/>
      <c r="S939" s="296"/>
      <c r="T939" s="296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7"/>
      <c r="F940" s="287"/>
      <c r="G940" s="287"/>
      <c r="H940" s="287"/>
      <c r="I940" s="287"/>
      <c r="J940" s="287"/>
      <c r="K940" s="287"/>
      <c r="L940" s="287"/>
      <c r="M940" s="287"/>
      <c r="N940" s="287"/>
      <c r="O940" s="287"/>
      <c r="P940" s="290"/>
      <c r="Q940" s="287"/>
      <c r="R940" s="265"/>
      <c r="S940" s="296"/>
      <c r="T940" s="296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7"/>
      <c r="F941" s="287"/>
      <c r="G941" s="287"/>
      <c r="H941" s="287"/>
      <c r="I941" s="287"/>
      <c r="J941" s="287"/>
      <c r="K941" s="287"/>
      <c r="L941" s="287"/>
      <c r="M941" s="287"/>
      <c r="N941" s="287"/>
      <c r="O941" s="287"/>
      <c r="P941" s="290"/>
      <c r="Q941" s="287"/>
      <c r="R941" s="265"/>
      <c r="S941" s="296"/>
      <c r="T941" s="296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7"/>
      <c r="F942" s="287"/>
      <c r="G942" s="287"/>
      <c r="H942" s="287"/>
      <c r="I942" s="287"/>
      <c r="J942" s="287"/>
      <c r="K942" s="287"/>
      <c r="L942" s="287"/>
      <c r="M942" s="287"/>
      <c r="N942" s="287"/>
      <c r="O942" s="287"/>
      <c r="P942" s="290"/>
      <c r="Q942" s="287"/>
      <c r="R942" s="265"/>
      <c r="S942" s="296"/>
      <c r="T942" s="296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7"/>
      <c r="F943" s="287"/>
      <c r="G943" s="287"/>
      <c r="H943" s="287"/>
      <c r="I943" s="287"/>
      <c r="J943" s="287"/>
      <c r="K943" s="287"/>
      <c r="L943" s="287"/>
      <c r="M943" s="287"/>
      <c r="N943" s="287"/>
      <c r="O943" s="287"/>
      <c r="P943" s="290"/>
      <c r="Q943" s="287"/>
      <c r="R943" s="265"/>
      <c r="S943" s="296"/>
      <c r="T943" s="296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7"/>
      <c r="F944" s="287"/>
      <c r="G944" s="287"/>
      <c r="H944" s="287"/>
      <c r="I944" s="287"/>
      <c r="J944" s="287"/>
      <c r="K944" s="287"/>
      <c r="L944" s="287"/>
      <c r="M944" s="287"/>
      <c r="N944" s="287"/>
      <c r="O944" s="287"/>
      <c r="P944" s="290"/>
      <c r="Q944" s="287"/>
      <c r="R944" s="265"/>
      <c r="S944" s="296"/>
      <c r="T944" s="296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7"/>
      <c r="F945" s="287"/>
      <c r="G945" s="287"/>
      <c r="H945" s="287"/>
      <c r="I945" s="287"/>
      <c r="J945" s="287"/>
      <c r="K945" s="287"/>
      <c r="L945" s="287"/>
      <c r="M945" s="287"/>
      <c r="N945" s="287"/>
      <c r="O945" s="287"/>
      <c r="P945" s="290"/>
      <c r="Q945" s="287"/>
      <c r="R945" s="265"/>
      <c r="S945" s="296"/>
      <c r="T945" s="296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7"/>
      <c r="F946" s="287"/>
      <c r="G946" s="287"/>
      <c r="H946" s="287"/>
      <c r="I946" s="287"/>
      <c r="J946" s="287"/>
      <c r="K946" s="287"/>
      <c r="L946" s="287"/>
      <c r="M946" s="287"/>
      <c r="N946" s="287"/>
      <c r="O946" s="287"/>
      <c r="P946" s="290"/>
      <c r="Q946" s="287"/>
      <c r="R946" s="265"/>
      <c r="S946" s="296"/>
      <c r="T946" s="296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7"/>
      <c r="F947" s="287"/>
      <c r="G947" s="287"/>
      <c r="H947" s="287"/>
      <c r="I947" s="287"/>
      <c r="J947" s="287"/>
      <c r="K947" s="287"/>
      <c r="L947" s="287"/>
      <c r="M947" s="287"/>
      <c r="N947" s="287"/>
      <c r="O947" s="287"/>
      <c r="P947" s="290"/>
      <c r="Q947" s="287"/>
      <c r="R947" s="265"/>
      <c r="S947" s="296"/>
      <c r="T947" s="296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7"/>
      <c r="F948" s="287"/>
      <c r="G948" s="287"/>
      <c r="H948" s="287"/>
      <c r="I948" s="287"/>
      <c r="J948" s="287"/>
      <c r="K948" s="287"/>
      <c r="L948" s="287"/>
      <c r="M948" s="287"/>
      <c r="N948" s="287"/>
      <c r="O948" s="287"/>
      <c r="P948" s="290"/>
      <c r="Q948" s="287"/>
      <c r="R948" s="265"/>
      <c r="S948" s="296"/>
      <c r="T948" s="296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7"/>
      <c r="F949" s="287"/>
      <c r="G949" s="287"/>
      <c r="H949" s="287"/>
      <c r="I949" s="287"/>
      <c r="J949" s="287"/>
      <c r="K949" s="287"/>
      <c r="L949" s="287"/>
      <c r="M949" s="287"/>
      <c r="N949" s="287"/>
      <c r="O949" s="287"/>
      <c r="P949" s="290"/>
      <c r="Q949" s="287"/>
      <c r="R949" s="265"/>
      <c r="S949" s="296"/>
      <c r="T949" s="296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7"/>
      <c r="F950" s="287"/>
      <c r="G950" s="287"/>
      <c r="H950" s="287"/>
      <c r="I950" s="287"/>
      <c r="J950" s="287"/>
      <c r="K950" s="287"/>
      <c r="L950" s="287"/>
      <c r="M950" s="287"/>
      <c r="N950" s="287"/>
      <c r="O950" s="287"/>
      <c r="P950" s="290"/>
      <c r="Q950" s="287"/>
      <c r="R950" s="265"/>
      <c r="S950" s="296"/>
      <c r="T950" s="296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7"/>
      <c r="F951" s="287"/>
      <c r="G951" s="287"/>
      <c r="H951" s="287"/>
      <c r="I951" s="287"/>
      <c r="J951" s="287"/>
      <c r="K951" s="287"/>
      <c r="L951" s="287"/>
      <c r="M951" s="287"/>
      <c r="N951" s="287"/>
      <c r="O951" s="287"/>
      <c r="P951" s="290"/>
      <c r="Q951" s="287"/>
      <c r="R951" s="265"/>
      <c r="S951" s="296"/>
      <c r="T951" s="296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7"/>
      <c r="F952" s="287"/>
      <c r="G952" s="287"/>
      <c r="H952" s="287"/>
      <c r="I952" s="287"/>
      <c r="J952" s="287"/>
      <c r="K952" s="287"/>
      <c r="L952" s="287"/>
      <c r="M952" s="287"/>
      <c r="N952" s="287"/>
      <c r="O952" s="287"/>
      <c r="P952" s="290"/>
      <c r="Q952" s="287"/>
      <c r="R952" s="265"/>
      <c r="S952" s="296"/>
      <c r="T952" s="296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7"/>
      <c r="F953" s="287"/>
      <c r="G953" s="287"/>
      <c r="H953" s="287"/>
      <c r="I953" s="287"/>
      <c r="J953" s="287"/>
      <c r="K953" s="287"/>
      <c r="L953" s="287"/>
      <c r="M953" s="287"/>
      <c r="N953" s="287"/>
      <c r="O953" s="287"/>
      <c r="P953" s="290"/>
      <c r="Q953" s="287"/>
      <c r="R953" s="265"/>
      <c r="S953" s="296"/>
      <c r="T953" s="296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7"/>
      <c r="F954" s="287"/>
      <c r="G954" s="287"/>
      <c r="H954" s="287"/>
      <c r="I954" s="287"/>
      <c r="J954" s="287"/>
      <c r="K954" s="287"/>
      <c r="L954" s="287"/>
      <c r="M954" s="287"/>
      <c r="N954" s="287"/>
      <c r="O954" s="287"/>
      <c r="P954" s="290"/>
      <c r="Q954" s="287"/>
      <c r="R954" s="265"/>
      <c r="S954" s="296"/>
      <c r="T954" s="296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7"/>
      <c r="F955" s="287"/>
      <c r="G955" s="287"/>
      <c r="H955" s="287"/>
      <c r="I955" s="287"/>
      <c r="J955" s="287"/>
      <c r="K955" s="287"/>
      <c r="L955" s="287"/>
      <c r="M955" s="287"/>
      <c r="N955" s="287"/>
      <c r="O955" s="287"/>
      <c r="P955" s="290"/>
      <c r="Q955" s="287"/>
      <c r="R955" s="265"/>
      <c r="S955" s="296"/>
      <c r="T955" s="296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7"/>
      <c r="F956" s="287"/>
      <c r="G956" s="287"/>
      <c r="H956" s="287"/>
      <c r="I956" s="287"/>
      <c r="J956" s="287"/>
      <c r="K956" s="287"/>
      <c r="L956" s="287"/>
      <c r="M956" s="287"/>
      <c r="N956" s="287"/>
      <c r="O956" s="287"/>
      <c r="P956" s="290"/>
      <c r="Q956" s="287"/>
      <c r="R956" s="265"/>
      <c r="S956" s="296"/>
      <c r="T956" s="296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7"/>
      <c r="F957" s="287"/>
      <c r="G957" s="287"/>
      <c r="H957" s="287"/>
      <c r="I957" s="287"/>
      <c r="J957" s="287"/>
      <c r="K957" s="287"/>
      <c r="L957" s="287"/>
      <c r="M957" s="287"/>
      <c r="N957" s="287"/>
      <c r="O957" s="287"/>
      <c r="P957" s="290"/>
      <c r="Q957" s="287"/>
      <c r="R957" s="265"/>
      <c r="S957" s="296"/>
      <c r="T957" s="296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7"/>
      <c r="F958" s="287"/>
      <c r="G958" s="287"/>
      <c r="H958" s="287"/>
      <c r="I958" s="287"/>
      <c r="J958" s="287"/>
      <c r="K958" s="287"/>
      <c r="L958" s="287"/>
      <c r="M958" s="287"/>
      <c r="N958" s="287"/>
      <c r="O958" s="287"/>
      <c r="P958" s="290"/>
      <c r="Q958" s="287"/>
      <c r="R958" s="265"/>
      <c r="S958" s="296"/>
      <c r="T958" s="296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7"/>
      <c r="F959" s="287"/>
      <c r="G959" s="287"/>
      <c r="H959" s="287"/>
      <c r="I959" s="287"/>
      <c r="J959" s="287"/>
      <c r="K959" s="287"/>
      <c r="L959" s="287"/>
      <c r="M959" s="287"/>
      <c r="N959" s="287"/>
      <c r="O959" s="287"/>
      <c r="P959" s="290"/>
      <c r="Q959" s="287"/>
      <c r="R959" s="265"/>
      <c r="S959" s="296"/>
      <c r="T959" s="296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7"/>
      <c r="F960" s="287"/>
      <c r="G960" s="287"/>
      <c r="H960" s="287"/>
      <c r="I960" s="287"/>
      <c r="J960" s="287"/>
      <c r="K960" s="287"/>
      <c r="L960" s="287"/>
      <c r="M960" s="287"/>
      <c r="N960" s="287"/>
      <c r="O960" s="287"/>
      <c r="P960" s="290"/>
      <c r="Q960" s="287"/>
      <c r="R960" s="265"/>
      <c r="S960" s="296"/>
      <c r="T960" s="296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7"/>
      <c r="F961" s="287"/>
      <c r="G961" s="287"/>
      <c r="H961" s="287"/>
      <c r="I961" s="287"/>
      <c r="J961" s="287"/>
      <c r="K961" s="287"/>
      <c r="L961" s="287"/>
      <c r="M961" s="287"/>
      <c r="N961" s="287"/>
      <c r="O961" s="287"/>
      <c r="P961" s="290"/>
      <c r="Q961" s="287"/>
      <c r="R961" s="265"/>
      <c r="S961" s="296"/>
      <c r="T961" s="296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7"/>
      <c r="F962" s="287"/>
      <c r="G962" s="287"/>
      <c r="H962" s="287"/>
      <c r="I962" s="287"/>
      <c r="J962" s="287"/>
      <c r="K962" s="287"/>
      <c r="L962" s="287"/>
      <c r="M962" s="287"/>
      <c r="N962" s="287"/>
      <c r="O962" s="287"/>
      <c r="P962" s="290"/>
      <c r="Q962" s="287"/>
      <c r="R962" s="265"/>
      <c r="S962" s="296"/>
      <c r="T962" s="296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7"/>
      <c r="F963" s="287"/>
      <c r="G963" s="287"/>
      <c r="H963" s="287"/>
      <c r="I963" s="287"/>
      <c r="J963" s="287"/>
      <c r="K963" s="287"/>
      <c r="L963" s="287"/>
      <c r="M963" s="287"/>
      <c r="N963" s="287"/>
      <c r="O963" s="287"/>
      <c r="P963" s="290"/>
      <c r="Q963" s="287"/>
      <c r="R963" s="265"/>
      <c r="S963" s="296"/>
      <c r="T963" s="296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7"/>
      <c r="F964" s="287"/>
      <c r="G964" s="287"/>
      <c r="H964" s="287"/>
      <c r="I964" s="287"/>
      <c r="J964" s="287"/>
      <c r="K964" s="287"/>
      <c r="L964" s="287"/>
      <c r="M964" s="287"/>
      <c r="N964" s="287"/>
      <c r="O964" s="287"/>
      <c r="P964" s="290"/>
      <c r="Q964" s="287"/>
      <c r="R964" s="265"/>
      <c r="S964" s="296"/>
      <c r="T964" s="296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7"/>
      <c r="F965" s="287"/>
      <c r="G965" s="287"/>
      <c r="H965" s="287"/>
      <c r="I965" s="287"/>
      <c r="J965" s="287"/>
      <c r="K965" s="287"/>
      <c r="L965" s="287"/>
      <c r="M965" s="287"/>
      <c r="N965" s="287"/>
      <c r="O965" s="287"/>
      <c r="P965" s="290"/>
      <c r="Q965" s="287"/>
      <c r="R965" s="265"/>
      <c r="S965" s="296"/>
      <c r="T965" s="296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7"/>
      <c r="F966" s="287"/>
      <c r="G966" s="287"/>
      <c r="H966" s="287"/>
      <c r="I966" s="287"/>
      <c r="J966" s="287"/>
      <c r="K966" s="287"/>
      <c r="L966" s="287"/>
      <c r="M966" s="287"/>
      <c r="N966" s="287"/>
      <c r="O966" s="287"/>
      <c r="P966" s="290"/>
      <c r="Q966" s="287"/>
      <c r="R966" s="265"/>
      <c r="S966" s="296"/>
      <c r="T966" s="296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7"/>
      <c r="F967" s="287"/>
      <c r="G967" s="287"/>
      <c r="H967" s="287"/>
      <c r="I967" s="287"/>
      <c r="J967" s="287"/>
      <c r="K967" s="287"/>
      <c r="L967" s="287"/>
      <c r="M967" s="287"/>
      <c r="N967" s="287"/>
      <c r="O967" s="287"/>
      <c r="P967" s="290"/>
      <c r="Q967" s="287"/>
      <c r="R967" s="265"/>
      <c r="S967" s="296"/>
      <c r="T967" s="296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7"/>
      <c r="F968" s="287"/>
      <c r="G968" s="287"/>
      <c r="H968" s="287"/>
      <c r="I968" s="287"/>
      <c r="J968" s="287"/>
      <c r="K968" s="287"/>
      <c r="L968" s="287"/>
      <c r="M968" s="287"/>
      <c r="N968" s="287"/>
      <c r="O968" s="287"/>
      <c r="P968" s="290"/>
      <c r="Q968" s="287"/>
      <c r="R968" s="265"/>
      <c r="S968" s="296"/>
      <c r="T968" s="296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7"/>
      <c r="F969" s="287"/>
      <c r="G969" s="287"/>
      <c r="H969" s="287"/>
      <c r="I969" s="287"/>
      <c r="J969" s="287"/>
      <c r="K969" s="287"/>
      <c r="L969" s="287"/>
      <c r="M969" s="287"/>
      <c r="N969" s="287"/>
      <c r="O969" s="287"/>
      <c r="P969" s="290"/>
      <c r="Q969" s="287"/>
      <c r="R969" s="265"/>
      <c r="S969" s="296"/>
      <c r="T969" s="296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7"/>
      <c r="F970" s="287"/>
      <c r="G970" s="287"/>
      <c r="H970" s="287"/>
      <c r="I970" s="287"/>
      <c r="J970" s="287"/>
      <c r="K970" s="287"/>
      <c r="L970" s="287"/>
      <c r="M970" s="287"/>
      <c r="N970" s="287"/>
      <c r="O970" s="287"/>
      <c r="P970" s="290"/>
      <c r="Q970" s="287"/>
      <c r="R970" s="265"/>
      <c r="S970" s="296"/>
      <c r="T970" s="296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7"/>
      <c r="F971" s="287"/>
      <c r="G971" s="287"/>
      <c r="H971" s="287"/>
      <c r="I971" s="287"/>
      <c r="J971" s="287"/>
      <c r="K971" s="287"/>
      <c r="L971" s="287"/>
      <c r="M971" s="287"/>
      <c r="N971" s="287"/>
      <c r="O971" s="287"/>
      <c r="P971" s="290"/>
      <c r="Q971" s="287"/>
      <c r="R971" s="265"/>
      <c r="S971" s="296"/>
      <c r="T971" s="296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7"/>
      <c r="F972" s="287"/>
      <c r="G972" s="287"/>
      <c r="H972" s="287"/>
      <c r="I972" s="287"/>
      <c r="J972" s="287"/>
      <c r="K972" s="287"/>
      <c r="L972" s="287"/>
      <c r="M972" s="287"/>
      <c r="N972" s="287"/>
      <c r="O972" s="287"/>
      <c r="P972" s="290"/>
      <c r="Q972" s="287"/>
      <c r="R972" s="265"/>
      <c r="S972" s="296"/>
      <c r="T972" s="296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7"/>
      <c r="F973" s="287"/>
      <c r="G973" s="287"/>
      <c r="H973" s="287"/>
      <c r="I973" s="287"/>
      <c r="J973" s="287"/>
      <c r="K973" s="287"/>
      <c r="L973" s="287"/>
      <c r="M973" s="287"/>
      <c r="N973" s="287"/>
      <c r="O973" s="287"/>
      <c r="P973" s="290"/>
      <c r="Q973" s="287"/>
      <c r="R973" s="265"/>
      <c r="S973" s="296"/>
      <c r="T973" s="296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7"/>
      <c r="F974" s="287"/>
      <c r="G974" s="287"/>
      <c r="H974" s="287"/>
      <c r="I974" s="287"/>
      <c r="J974" s="287"/>
      <c r="K974" s="287"/>
      <c r="L974" s="287"/>
      <c r="M974" s="287"/>
      <c r="N974" s="287"/>
      <c r="O974" s="287"/>
      <c r="P974" s="290"/>
      <c r="Q974" s="287"/>
      <c r="R974" s="265"/>
      <c r="S974" s="296"/>
      <c r="T974" s="296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7"/>
      <c r="F975" s="287"/>
      <c r="G975" s="287"/>
      <c r="H975" s="287"/>
      <c r="I975" s="287"/>
      <c r="J975" s="287"/>
      <c r="K975" s="287"/>
      <c r="L975" s="287"/>
      <c r="M975" s="287"/>
      <c r="N975" s="287"/>
      <c r="O975" s="287"/>
      <c r="P975" s="290"/>
      <c r="Q975" s="287"/>
      <c r="R975" s="265"/>
      <c r="S975" s="296"/>
      <c r="T975" s="296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7"/>
      <c r="F976" s="287"/>
      <c r="G976" s="287"/>
      <c r="H976" s="287"/>
      <c r="I976" s="287"/>
      <c r="J976" s="287"/>
      <c r="K976" s="287"/>
      <c r="L976" s="287"/>
      <c r="M976" s="287"/>
      <c r="N976" s="287"/>
      <c r="O976" s="287"/>
      <c r="P976" s="290"/>
      <c r="Q976" s="287"/>
      <c r="R976" s="265"/>
      <c r="S976" s="296"/>
      <c r="T976" s="296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7"/>
      <c r="F977" s="287"/>
      <c r="G977" s="287"/>
      <c r="H977" s="287"/>
      <c r="I977" s="287"/>
      <c r="J977" s="287"/>
      <c r="K977" s="287"/>
      <c r="L977" s="287"/>
      <c r="M977" s="287"/>
      <c r="N977" s="287"/>
      <c r="O977" s="287"/>
      <c r="P977" s="290"/>
      <c r="Q977" s="287"/>
      <c r="R977" s="265"/>
      <c r="S977" s="296"/>
      <c r="T977" s="296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7"/>
      <c r="F978" s="287"/>
      <c r="G978" s="287"/>
      <c r="H978" s="287"/>
      <c r="I978" s="287"/>
      <c r="J978" s="287"/>
      <c r="K978" s="287"/>
      <c r="L978" s="287"/>
      <c r="M978" s="287"/>
      <c r="N978" s="287"/>
      <c r="O978" s="287"/>
      <c r="P978" s="290"/>
      <c r="Q978" s="287"/>
      <c r="R978" s="265"/>
      <c r="S978" s="296"/>
      <c r="T978" s="296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7"/>
      <c r="F979" s="287"/>
      <c r="G979" s="287"/>
      <c r="H979" s="287"/>
      <c r="I979" s="287"/>
      <c r="J979" s="287"/>
      <c r="K979" s="287"/>
      <c r="L979" s="287"/>
      <c r="M979" s="287"/>
      <c r="N979" s="287"/>
      <c r="O979" s="287"/>
      <c r="P979" s="290"/>
      <c r="Q979" s="287"/>
      <c r="R979" s="265"/>
      <c r="S979" s="296"/>
      <c r="T979" s="296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7"/>
      <c r="F980" s="287"/>
      <c r="G980" s="287"/>
      <c r="H980" s="287"/>
      <c r="I980" s="287"/>
      <c r="J980" s="287"/>
      <c r="K980" s="287"/>
      <c r="L980" s="287"/>
      <c r="M980" s="287"/>
      <c r="N980" s="287"/>
      <c r="O980" s="287"/>
      <c r="P980" s="290"/>
      <c r="Q980" s="287"/>
      <c r="R980" s="265"/>
      <c r="S980" s="296"/>
      <c r="T980" s="296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7"/>
      <c r="F981" s="287"/>
      <c r="G981" s="287"/>
      <c r="H981" s="287"/>
      <c r="I981" s="287"/>
      <c r="J981" s="287"/>
      <c r="K981" s="287"/>
      <c r="L981" s="287"/>
      <c r="M981" s="287"/>
      <c r="N981" s="287"/>
      <c r="O981" s="287"/>
      <c r="P981" s="290"/>
      <c r="Q981" s="287"/>
      <c r="R981" s="265"/>
      <c r="S981" s="296"/>
      <c r="T981" s="296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7"/>
      <c r="F982" s="287"/>
      <c r="G982" s="287"/>
      <c r="H982" s="287"/>
      <c r="I982" s="287"/>
      <c r="J982" s="287"/>
      <c r="K982" s="287"/>
      <c r="L982" s="287"/>
      <c r="M982" s="287"/>
      <c r="N982" s="287"/>
      <c r="O982" s="287"/>
      <c r="P982" s="290"/>
      <c r="Q982" s="287"/>
      <c r="R982" s="265"/>
      <c r="S982" s="296"/>
      <c r="T982" s="296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7"/>
      <c r="F983" s="287"/>
      <c r="G983" s="287"/>
      <c r="H983" s="287"/>
      <c r="I983" s="287"/>
      <c r="J983" s="287"/>
      <c r="K983" s="287"/>
      <c r="L983" s="287"/>
      <c r="M983" s="287"/>
      <c r="N983" s="287"/>
      <c r="O983" s="287"/>
      <c r="P983" s="290"/>
      <c r="Q983" s="287"/>
      <c r="R983" s="265"/>
      <c r="S983" s="296"/>
      <c r="T983" s="296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7"/>
      <c r="F984" s="287"/>
      <c r="G984" s="287"/>
      <c r="H984" s="287"/>
      <c r="I984" s="287"/>
      <c r="J984" s="287"/>
      <c r="K984" s="287"/>
      <c r="L984" s="287"/>
      <c r="M984" s="287"/>
      <c r="N984" s="287"/>
      <c r="O984" s="287"/>
      <c r="P984" s="290"/>
      <c r="Q984" s="287"/>
      <c r="R984" s="265"/>
      <c r="S984" s="296"/>
      <c r="T984" s="296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7"/>
      <c r="F985" s="287"/>
      <c r="G985" s="287"/>
      <c r="H985" s="287"/>
      <c r="I985" s="287"/>
      <c r="J985" s="287"/>
      <c r="K985" s="287"/>
      <c r="L985" s="287"/>
      <c r="M985" s="287"/>
      <c r="N985" s="287"/>
      <c r="O985" s="287"/>
      <c r="P985" s="290"/>
      <c r="Q985" s="287"/>
      <c r="R985" s="265"/>
      <c r="S985" s="296"/>
      <c r="T985" s="296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7"/>
      <c r="F986" s="287"/>
      <c r="G986" s="287"/>
      <c r="H986" s="287"/>
      <c r="I986" s="287"/>
      <c r="J986" s="287"/>
      <c r="K986" s="287"/>
      <c r="L986" s="287"/>
      <c r="M986" s="287"/>
      <c r="N986" s="287"/>
      <c r="O986" s="287"/>
      <c r="P986" s="290"/>
      <c r="Q986" s="287"/>
      <c r="R986" s="265"/>
      <c r="S986" s="296"/>
      <c r="T986" s="296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7"/>
      <c r="F987" s="287"/>
      <c r="G987" s="287"/>
      <c r="H987" s="287"/>
      <c r="I987" s="287"/>
      <c r="J987" s="287"/>
      <c r="K987" s="287"/>
      <c r="L987" s="287"/>
      <c r="M987" s="287"/>
      <c r="N987" s="287"/>
      <c r="O987" s="287"/>
      <c r="P987" s="290"/>
      <c r="Q987" s="287"/>
      <c r="R987" s="265"/>
      <c r="S987" s="296"/>
      <c r="T987" s="296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7"/>
      <c r="F988" s="287"/>
      <c r="G988" s="287"/>
      <c r="H988" s="287"/>
      <c r="I988" s="287"/>
      <c r="J988" s="287"/>
      <c r="K988" s="287"/>
      <c r="L988" s="287"/>
      <c r="M988" s="287"/>
      <c r="N988" s="287"/>
      <c r="O988" s="287"/>
      <c r="P988" s="290"/>
      <c r="Q988" s="287"/>
      <c r="R988" s="265"/>
      <c r="S988" s="296"/>
      <c r="T988" s="296"/>
      <c r="U988" s="1"/>
      <c r="V988" s="1"/>
      <c r="W988" s="1"/>
      <c r="X988" s="1"/>
      <c r="Y988" s="1"/>
      <c r="Z988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77"/>
  <sheetViews>
    <sheetView tabSelected="1" topLeftCell="E12" zoomScaleNormal="100" workbookViewId="0">
      <selection activeCell="AC51" sqref="AC51:AC67"/>
    </sheetView>
  </sheetViews>
  <sheetFormatPr defaultColWidth="9" defaultRowHeight="15" customHeight="1"/>
  <cols>
    <col min="1" max="1" width="3.58203125" style="193" customWidth="1"/>
    <col min="2" max="2" width="12.83203125" style="193" customWidth="1"/>
    <col min="3" max="3" width="7.58203125" style="193" customWidth="1"/>
    <col min="4" max="4" width="12.75" style="193" customWidth="1"/>
    <col min="5" max="5" width="23.08203125" style="193" customWidth="1"/>
    <col min="6" max="6" width="12.25" style="289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582031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5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40" t="s">
        <v>1</v>
      </c>
      <c r="B2" s="315"/>
      <c r="C2" s="315"/>
      <c r="D2" s="315"/>
      <c r="E2" s="315"/>
      <c r="F2" s="315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43" t="s">
        <v>2</v>
      </c>
      <c r="W2" s="315"/>
      <c r="X2" s="315"/>
      <c r="Y2" s="315"/>
      <c r="Z2" s="315"/>
      <c r="AA2" s="315"/>
      <c r="AB2" s="315"/>
      <c r="AC2" s="315"/>
      <c r="AD2" s="196"/>
    </row>
    <row r="3" spans="1:30" ht="23.25" customHeight="1">
      <c r="A3" s="339" t="s">
        <v>3</v>
      </c>
      <c r="B3" s="315"/>
      <c r="C3" s="315"/>
      <c r="D3" s="315"/>
      <c r="E3" s="315"/>
      <c r="F3" s="315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41" t="s">
        <v>4</v>
      </c>
      <c r="W3" s="315"/>
      <c r="X3" s="315"/>
      <c r="Y3" s="315"/>
      <c r="Z3" s="315"/>
      <c r="AA3" s="315"/>
      <c r="AB3" s="315"/>
      <c r="AC3" s="315"/>
      <c r="AD3" s="195"/>
    </row>
    <row r="4" spans="1:30" ht="39" customHeight="1">
      <c r="A4" s="345" t="s">
        <v>517</v>
      </c>
      <c r="B4" s="346"/>
      <c r="C4" s="346"/>
      <c r="D4" s="346"/>
      <c r="E4" s="346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346"/>
      <c r="Q4" s="346"/>
      <c r="R4" s="346"/>
      <c r="S4" s="346"/>
      <c r="T4" s="346"/>
      <c r="U4" s="346"/>
      <c r="V4" s="346"/>
      <c r="W4" s="346"/>
      <c r="X4" s="346"/>
      <c r="Y4" s="346"/>
      <c r="Z4" s="346"/>
      <c r="AA4" s="346"/>
      <c r="AB4" s="346"/>
      <c r="AC4" s="346"/>
      <c r="AD4" s="5"/>
    </row>
    <row r="5" spans="1:30" ht="26.25" customHeight="1">
      <c r="A5" s="347" t="s">
        <v>141</v>
      </c>
      <c r="B5" s="346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35" t="s">
        <v>5</v>
      </c>
      <c r="B7" s="332" t="s">
        <v>6</v>
      </c>
      <c r="C7" s="320"/>
      <c r="D7" s="327" t="s">
        <v>142</v>
      </c>
      <c r="E7" s="335" t="s">
        <v>47</v>
      </c>
      <c r="F7" s="335" t="s">
        <v>48</v>
      </c>
      <c r="G7" s="404" t="s">
        <v>49</v>
      </c>
      <c r="H7" s="406" t="s">
        <v>7</v>
      </c>
      <c r="I7" s="317"/>
      <c r="J7" s="317"/>
      <c r="K7" s="317"/>
      <c r="L7" s="317"/>
      <c r="M7" s="317"/>
      <c r="N7" s="317"/>
      <c r="O7" s="317"/>
      <c r="P7" s="317"/>
      <c r="Q7" s="317"/>
      <c r="R7" s="338"/>
      <c r="S7" s="399" t="s">
        <v>50</v>
      </c>
      <c r="T7" s="324" t="s">
        <v>51</v>
      </c>
      <c r="U7" s="399" t="s">
        <v>52</v>
      </c>
      <c r="V7" s="324" t="s">
        <v>9</v>
      </c>
      <c r="W7" s="399" t="s">
        <v>53</v>
      </c>
      <c r="X7" s="387" t="s">
        <v>10</v>
      </c>
      <c r="Y7" s="387" t="s">
        <v>11</v>
      </c>
      <c r="Z7" s="387" t="s">
        <v>12</v>
      </c>
      <c r="AA7" s="387" t="s">
        <v>13</v>
      </c>
      <c r="AB7" s="387" t="s">
        <v>523</v>
      </c>
      <c r="AC7" s="388" t="s">
        <v>522</v>
      </c>
      <c r="AD7" s="35"/>
    </row>
    <row r="8" spans="1:30" ht="24.75" customHeight="1">
      <c r="A8" s="336"/>
      <c r="B8" s="333"/>
      <c r="C8" s="334"/>
      <c r="D8" s="415"/>
      <c r="E8" s="336"/>
      <c r="F8" s="336"/>
      <c r="G8" s="336"/>
      <c r="H8" s="405" t="s">
        <v>54</v>
      </c>
      <c r="I8" s="338"/>
      <c r="J8" s="125" t="s">
        <v>55</v>
      </c>
      <c r="K8" s="409" t="s">
        <v>56</v>
      </c>
      <c r="L8" s="338"/>
      <c r="M8" s="324" t="s">
        <v>15</v>
      </c>
      <c r="N8" s="324" t="s">
        <v>16</v>
      </c>
      <c r="O8" s="324" t="s">
        <v>17</v>
      </c>
      <c r="P8" s="324" t="s">
        <v>18</v>
      </c>
      <c r="Q8" s="324" t="s">
        <v>19</v>
      </c>
      <c r="R8" s="324" t="s">
        <v>20</v>
      </c>
      <c r="S8" s="336"/>
      <c r="T8" s="336"/>
      <c r="U8" s="336"/>
      <c r="V8" s="336"/>
      <c r="W8" s="336"/>
      <c r="X8" s="336"/>
      <c r="Y8" s="336"/>
      <c r="Z8" s="336"/>
      <c r="AA8" s="336"/>
      <c r="AB8" s="336"/>
      <c r="AC8" s="336"/>
      <c r="AD8" s="35"/>
    </row>
    <row r="9" spans="1:30" ht="84.75" customHeight="1">
      <c r="A9" s="331"/>
      <c r="B9" s="321"/>
      <c r="C9" s="323"/>
      <c r="D9" s="416"/>
      <c r="E9" s="331"/>
      <c r="F9" s="331"/>
      <c r="G9" s="331"/>
      <c r="H9" s="36" t="s">
        <v>57</v>
      </c>
      <c r="I9" s="36" t="s">
        <v>58</v>
      </c>
      <c r="J9" s="407" t="s">
        <v>59</v>
      </c>
      <c r="K9" s="36" t="s">
        <v>57</v>
      </c>
      <c r="L9" s="36" t="s">
        <v>58</v>
      </c>
      <c r="M9" s="331"/>
      <c r="N9" s="331"/>
      <c r="O9" s="331"/>
      <c r="P9" s="331"/>
      <c r="Q9" s="331"/>
      <c r="R9" s="331"/>
      <c r="S9" s="336"/>
      <c r="T9" s="331"/>
      <c r="U9" s="336"/>
      <c r="V9" s="331"/>
      <c r="W9" s="336"/>
      <c r="X9" s="331"/>
      <c r="Y9" s="331"/>
      <c r="Z9" s="331"/>
      <c r="AA9" s="331"/>
      <c r="AB9" s="331"/>
      <c r="AC9" s="331"/>
      <c r="AD9" s="35"/>
    </row>
    <row r="10" spans="1:30" ht="15.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408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31"/>
      <c r="T10" s="14" t="s">
        <v>39</v>
      </c>
      <c r="U10" s="331"/>
      <c r="V10" s="40" t="s">
        <v>40</v>
      </c>
      <c r="W10" s="331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67">
        <v>157.5</v>
      </c>
      <c r="O11" s="354">
        <v>0</v>
      </c>
      <c r="P11" s="389">
        <f>SUM(M11:M30)+N11+O11</f>
        <v>862.5</v>
      </c>
      <c r="Q11" s="354">
        <v>0</v>
      </c>
      <c r="R11" s="352">
        <v>0</v>
      </c>
      <c r="S11" s="358">
        <v>450</v>
      </c>
      <c r="T11" s="354">
        <v>450</v>
      </c>
      <c r="U11" s="358">
        <v>112</v>
      </c>
      <c r="V11" s="356">
        <v>112</v>
      </c>
      <c r="W11" s="358">
        <v>56</v>
      </c>
      <c r="X11" s="356">
        <v>56</v>
      </c>
      <c r="Y11" s="389">
        <f>ROUND((P11-T11),1)</f>
        <v>412.5</v>
      </c>
      <c r="Z11" s="383">
        <f>IF(OR(SUM(V11:V30)="",SUM(Q11:Q30)=""),0,IF(OR(SUM(U11:U30)=320,SUM(V11:V30)&gt;0),ROUND((SUM(Q11:Q30)-SUM(V11:V30)),1),0))</f>
        <v>-112</v>
      </c>
      <c r="AA11" s="383">
        <f>IF(OR(SUM(X11:X30)="",SUM(R11:R30)=""),0,IF(OR(SUM(W11:W30)=160,SUM(X11:X30)&gt;0),ROUND((SUM(R11:R30)-SUM(X11:X30)),1),0))</f>
        <v>-56</v>
      </c>
      <c r="AB11" s="354"/>
      <c r="AC11" s="377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2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2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2" si="2">ROUND(IF(OR(LEFT(E12,2)="ĐA",LEFT(E12,2)="DA",LEFT(E12,5)="Đồ án",LEFT(E12,5)="Đồán "),J12*0.5,(IF(H12&gt;0,H12*K12,"0")+IF(I12&gt;0,(I12*0.75)*L12,"0"))),1)</f>
        <v>64.5</v>
      </c>
      <c r="N12" s="336"/>
      <c r="O12" s="336"/>
      <c r="P12" s="336"/>
      <c r="Q12" s="336"/>
      <c r="R12" s="336"/>
      <c r="S12" s="336"/>
      <c r="T12" s="336"/>
      <c r="U12" s="336"/>
      <c r="V12" s="336"/>
      <c r="W12" s="336"/>
      <c r="X12" s="336"/>
      <c r="Y12" s="336"/>
      <c r="Z12" s="336"/>
      <c r="AA12" s="336"/>
      <c r="AB12" s="336"/>
      <c r="AC12" s="336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36"/>
      <c r="O13" s="336"/>
      <c r="P13" s="336"/>
      <c r="Q13" s="336"/>
      <c r="R13" s="336"/>
      <c r="S13" s="336"/>
      <c r="T13" s="336"/>
      <c r="U13" s="336"/>
      <c r="V13" s="336"/>
      <c r="W13" s="336"/>
      <c r="X13" s="336"/>
      <c r="Y13" s="336"/>
      <c r="Z13" s="336"/>
      <c r="AA13" s="336"/>
      <c r="AB13" s="336"/>
      <c r="AC13" s="336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36"/>
      <c r="O14" s="336"/>
      <c r="P14" s="336"/>
      <c r="Q14" s="336"/>
      <c r="R14" s="336"/>
      <c r="S14" s="336"/>
      <c r="T14" s="336"/>
      <c r="U14" s="336"/>
      <c r="V14" s="336"/>
      <c r="W14" s="336"/>
      <c r="X14" s="336"/>
      <c r="Y14" s="336"/>
      <c r="Z14" s="336"/>
      <c r="AA14" s="336"/>
      <c r="AB14" s="336"/>
      <c r="AC14" s="336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36"/>
      <c r="O15" s="336"/>
      <c r="P15" s="336"/>
      <c r="Q15" s="336"/>
      <c r="R15" s="336"/>
      <c r="S15" s="336"/>
      <c r="T15" s="336"/>
      <c r="U15" s="336"/>
      <c r="V15" s="336"/>
      <c r="W15" s="336"/>
      <c r="X15" s="336"/>
      <c r="Y15" s="336"/>
      <c r="Z15" s="336"/>
      <c r="AA15" s="336"/>
      <c r="AB15" s="336"/>
      <c r="AC15" s="336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36"/>
      <c r="O16" s="336"/>
      <c r="P16" s="336"/>
      <c r="Q16" s="336"/>
      <c r="R16" s="336"/>
      <c r="S16" s="336"/>
      <c r="T16" s="336"/>
      <c r="U16" s="336"/>
      <c r="V16" s="336"/>
      <c r="W16" s="336"/>
      <c r="X16" s="336"/>
      <c r="Y16" s="336"/>
      <c r="Z16" s="336"/>
      <c r="AA16" s="336"/>
      <c r="AB16" s="336"/>
      <c r="AC16" s="336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51"/>
      <c r="O18" s="351"/>
      <c r="P18" s="351"/>
      <c r="Q18" s="351"/>
      <c r="R18" s="351"/>
      <c r="S18" s="351"/>
      <c r="T18" s="351"/>
      <c r="U18" s="351"/>
      <c r="V18" s="351"/>
      <c r="W18" s="351"/>
      <c r="X18" s="351"/>
      <c r="Y18" s="351"/>
      <c r="Z18" s="351"/>
      <c r="AA18" s="351"/>
      <c r="AB18" s="351"/>
      <c r="AC18" s="351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51"/>
      <c r="O19" s="351"/>
      <c r="P19" s="351"/>
      <c r="Q19" s="351"/>
      <c r="R19" s="351"/>
      <c r="S19" s="351"/>
      <c r="T19" s="351"/>
      <c r="U19" s="351"/>
      <c r="V19" s="351"/>
      <c r="W19" s="351"/>
      <c r="X19" s="351"/>
      <c r="Y19" s="351"/>
      <c r="Z19" s="351"/>
      <c r="AA19" s="351"/>
      <c r="AB19" s="351"/>
      <c r="AC19" s="351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51"/>
      <c r="O20" s="351"/>
      <c r="P20" s="351"/>
      <c r="Q20" s="351"/>
      <c r="R20" s="351"/>
      <c r="S20" s="351"/>
      <c r="T20" s="351"/>
      <c r="U20" s="351"/>
      <c r="V20" s="351"/>
      <c r="W20" s="351"/>
      <c r="X20" s="351"/>
      <c r="Y20" s="351"/>
      <c r="Z20" s="351"/>
      <c r="AA20" s="351"/>
      <c r="AB20" s="351"/>
      <c r="AC20" s="351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51"/>
      <c r="O21" s="351"/>
      <c r="P21" s="351"/>
      <c r="Q21" s="351"/>
      <c r="R21" s="351"/>
      <c r="S21" s="351"/>
      <c r="T21" s="351"/>
      <c r="U21" s="351"/>
      <c r="V21" s="351"/>
      <c r="W21" s="351"/>
      <c r="X21" s="351"/>
      <c r="Y21" s="351"/>
      <c r="Z21" s="351"/>
      <c r="AA21" s="351"/>
      <c r="AB21" s="351"/>
      <c r="AC21" s="351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51"/>
      <c r="O22" s="351"/>
      <c r="P22" s="351"/>
      <c r="Q22" s="351"/>
      <c r="R22" s="351"/>
      <c r="S22" s="351"/>
      <c r="T22" s="351"/>
      <c r="U22" s="351"/>
      <c r="V22" s="351"/>
      <c r="W22" s="351"/>
      <c r="X22" s="351"/>
      <c r="Y22" s="351"/>
      <c r="Z22" s="351"/>
      <c r="AA22" s="351"/>
      <c r="AB22" s="351"/>
      <c r="AC22" s="351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51"/>
      <c r="O23" s="351"/>
      <c r="P23" s="351"/>
      <c r="Q23" s="351"/>
      <c r="R23" s="351"/>
      <c r="S23" s="351"/>
      <c r="T23" s="351"/>
      <c r="U23" s="351"/>
      <c r="V23" s="351"/>
      <c r="W23" s="351"/>
      <c r="X23" s="351"/>
      <c r="Y23" s="351"/>
      <c r="Z23" s="351"/>
      <c r="AA23" s="351"/>
      <c r="AB23" s="351"/>
      <c r="AC23" s="351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51"/>
      <c r="O24" s="351"/>
      <c r="P24" s="351"/>
      <c r="Q24" s="351"/>
      <c r="R24" s="351"/>
      <c r="S24" s="351"/>
      <c r="T24" s="351"/>
      <c r="U24" s="351"/>
      <c r="V24" s="351"/>
      <c r="W24" s="351"/>
      <c r="X24" s="351"/>
      <c r="Y24" s="351"/>
      <c r="Z24" s="351"/>
      <c r="AA24" s="351"/>
      <c r="AB24" s="351"/>
      <c r="AC24" s="351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51"/>
      <c r="O25" s="351"/>
      <c r="P25" s="351"/>
      <c r="Q25" s="351"/>
      <c r="R25" s="351"/>
      <c r="S25" s="351"/>
      <c r="T25" s="351"/>
      <c r="U25" s="351"/>
      <c r="V25" s="351"/>
      <c r="W25" s="351"/>
      <c r="X25" s="351"/>
      <c r="Y25" s="351"/>
      <c r="Z25" s="351"/>
      <c r="AA25" s="351"/>
      <c r="AB25" s="351"/>
      <c r="AC25" s="351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51"/>
      <c r="O26" s="351"/>
      <c r="P26" s="351"/>
      <c r="Q26" s="351"/>
      <c r="R26" s="351"/>
      <c r="S26" s="351"/>
      <c r="T26" s="351"/>
      <c r="U26" s="351"/>
      <c r="V26" s="351"/>
      <c r="W26" s="351"/>
      <c r="X26" s="351"/>
      <c r="Y26" s="351"/>
      <c r="Z26" s="351"/>
      <c r="AA26" s="351"/>
      <c r="AB26" s="351"/>
      <c r="AC26" s="351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51"/>
      <c r="O27" s="351"/>
      <c r="P27" s="351"/>
      <c r="Q27" s="351"/>
      <c r="R27" s="351"/>
      <c r="S27" s="351"/>
      <c r="T27" s="351"/>
      <c r="U27" s="351"/>
      <c r="V27" s="351"/>
      <c r="W27" s="351"/>
      <c r="X27" s="351"/>
      <c r="Y27" s="351"/>
      <c r="Z27" s="351"/>
      <c r="AA27" s="351"/>
      <c r="AB27" s="351"/>
      <c r="AC27" s="351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51"/>
      <c r="O28" s="351"/>
      <c r="P28" s="351"/>
      <c r="Q28" s="351"/>
      <c r="R28" s="351"/>
      <c r="S28" s="351"/>
      <c r="T28" s="351"/>
      <c r="U28" s="351"/>
      <c r="V28" s="351"/>
      <c r="W28" s="351"/>
      <c r="X28" s="351"/>
      <c r="Y28" s="351"/>
      <c r="Z28" s="351"/>
      <c r="AA28" s="351"/>
      <c r="AB28" s="351"/>
      <c r="AC28" s="351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36"/>
      <c r="O29" s="336"/>
      <c r="P29" s="336"/>
      <c r="Q29" s="336"/>
      <c r="R29" s="336"/>
      <c r="S29" s="336"/>
      <c r="T29" s="336"/>
      <c r="U29" s="336"/>
      <c r="V29" s="336"/>
      <c r="W29" s="336"/>
      <c r="X29" s="336"/>
      <c r="Y29" s="336"/>
      <c r="Z29" s="336"/>
      <c r="AA29" s="336"/>
      <c r="AB29" s="336"/>
      <c r="AC29" s="336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31"/>
      <c r="O30" s="331"/>
      <c r="P30" s="331"/>
      <c r="Q30" s="331"/>
      <c r="R30" s="331"/>
      <c r="S30" s="331"/>
      <c r="T30" s="331"/>
      <c r="U30" s="331"/>
      <c r="V30" s="331"/>
      <c r="W30" s="331"/>
      <c r="X30" s="331"/>
      <c r="Y30" s="331"/>
      <c r="Z30" s="331"/>
      <c r="AA30" s="331"/>
      <c r="AB30" s="331"/>
      <c r="AC30" s="331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67">
        <v>213.8</v>
      </c>
      <c r="O31" s="354">
        <v>0</v>
      </c>
      <c r="P31" s="352">
        <f>SUM(M31:M50)+N31+O31</f>
        <v>949.90000000000009</v>
      </c>
      <c r="Q31" s="354">
        <v>0</v>
      </c>
      <c r="R31" s="352">
        <v>0</v>
      </c>
      <c r="S31" s="358">
        <v>450</v>
      </c>
      <c r="T31" s="354">
        <v>450</v>
      </c>
      <c r="U31" s="358">
        <v>112</v>
      </c>
      <c r="V31" s="356">
        <v>112</v>
      </c>
      <c r="W31" s="358">
        <v>56</v>
      </c>
      <c r="X31" s="354">
        <v>56</v>
      </c>
      <c r="Y31" s="352">
        <f>ROUND((P31-T31),1)</f>
        <v>499.9</v>
      </c>
      <c r="Z31" s="350">
        <f>IF(OR(SUM(V31)="",SUM(Q31)=""),0,IF(OR(SUM(U31)=320,SUM(V31)&gt;0),ROUND((SUM(Q31)-SUM(V31)),1),0))</f>
        <v>-112</v>
      </c>
      <c r="AA31" s="350">
        <f>IF(OR(SUM(X31)="",SUM(R31)=""),0,IF(OR(SUM(W31)=160,SUM(X31)&gt;0),ROUND((SUM(R31)-SUM(X31)),1),0))</f>
        <v>-56</v>
      </c>
      <c r="AB31" s="385"/>
      <c r="AC31" s="363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472</v>
      </c>
      <c r="F32" s="128" t="s">
        <v>413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68"/>
      <c r="O32" s="355"/>
      <c r="P32" s="353"/>
      <c r="Q32" s="355"/>
      <c r="R32" s="353"/>
      <c r="S32" s="359"/>
      <c r="T32" s="355"/>
      <c r="U32" s="359"/>
      <c r="V32" s="357"/>
      <c r="W32" s="359"/>
      <c r="X32" s="355"/>
      <c r="Y32" s="353"/>
      <c r="Z32" s="360"/>
      <c r="AA32" s="360"/>
      <c r="AB32" s="386"/>
      <c r="AC32" s="364"/>
      <c r="AD32" s="83"/>
    </row>
    <row r="33" spans="1:30" s="225" customFormat="1" ht="18.75" customHeight="1">
      <c r="A33" s="121"/>
      <c r="B33" s="130"/>
      <c r="C33" s="131"/>
      <c r="D33" s="126"/>
      <c r="E33" s="127" t="s">
        <v>473</v>
      </c>
      <c r="F33" s="128" t="s">
        <v>471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68"/>
      <c r="O33" s="355"/>
      <c r="P33" s="353"/>
      <c r="Q33" s="355"/>
      <c r="R33" s="353"/>
      <c r="S33" s="359"/>
      <c r="T33" s="355"/>
      <c r="U33" s="359"/>
      <c r="V33" s="357"/>
      <c r="W33" s="359"/>
      <c r="X33" s="355"/>
      <c r="Y33" s="353"/>
      <c r="Z33" s="360"/>
      <c r="AA33" s="360"/>
      <c r="AB33" s="386"/>
      <c r="AC33" s="364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36"/>
      <c r="O34" s="336"/>
      <c r="P34" s="336"/>
      <c r="Q34" s="336"/>
      <c r="R34" s="336"/>
      <c r="S34" s="336"/>
      <c r="T34" s="336"/>
      <c r="U34" s="336"/>
      <c r="V34" s="336"/>
      <c r="W34" s="336"/>
      <c r="X34" s="336"/>
      <c r="Y34" s="336"/>
      <c r="Z34" s="336"/>
      <c r="AA34" s="336"/>
      <c r="AB34" s="336"/>
      <c r="AC34" s="336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36"/>
      <c r="O35" s="336"/>
      <c r="P35" s="336"/>
      <c r="Q35" s="336"/>
      <c r="R35" s="336"/>
      <c r="S35" s="336"/>
      <c r="T35" s="336"/>
      <c r="U35" s="336"/>
      <c r="V35" s="336"/>
      <c r="W35" s="336"/>
      <c r="X35" s="336"/>
      <c r="Y35" s="336"/>
      <c r="Z35" s="336"/>
      <c r="AA35" s="336"/>
      <c r="AB35" s="336"/>
      <c r="AC35" s="336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36"/>
      <c r="O36" s="336"/>
      <c r="P36" s="336"/>
      <c r="Q36" s="336"/>
      <c r="R36" s="336"/>
      <c r="S36" s="336"/>
      <c r="T36" s="336"/>
      <c r="U36" s="336"/>
      <c r="V36" s="336"/>
      <c r="W36" s="336"/>
      <c r="X36" s="336"/>
      <c r="Y36" s="336"/>
      <c r="Z36" s="336"/>
      <c r="AA36" s="336"/>
      <c r="AB36" s="336"/>
      <c r="AC36" s="336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371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51"/>
      <c r="O37" s="351"/>
      <c r="P37" s="351"/>
      <c r="Q37" s="351"/>
      <c r="R37" s="351"/>
      <c r="S37" s="351"/>
      <c r="T37" s="351"/>
      <c r="U37" s="351"/>
      <c r="V37" s="351"/>
      <c r="W37" s="351"/>
      <c r="X37" s="351"/>
      <c r="Y37" s="351"/>
      <c r="Z37" s="351"/>
      <c r="AA37" s="351"/>
      <c r="AB37" s="351"/>
      <c r="AC37" s="351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372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51"/>
      <c r="O38" s="351"/>
      <c r="P38" s="351"/>
      <c r="Q38" s="351"/>
      <c r="R38" s="351"/>
      <c r="S38" s="351"/>
      <c r="T38" s="351"/>
      <c r="U38" s="351"/>
      <c r="V38" s="351"/>
      <c r="W38" s="351"/>
      <c r="X38" s="351"/>
      <c r="Y38" s="351"/>
      <c r="Z38" s="351"/>
      <c r="AA38" s="351"/>
      <c r="AB38" s="351"/>
      <c r="AC38" s="351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388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51"/>
      <c r="O39" s="351"/>
      <c r="P39" s="351"/>
      <c r="Q39" s="351"/>
      <c r="R39" s="351"/>
      <c r="S39" s="351"/>
      <c r="T39" s="351"/>
      <c r="U39" s="351"/>
      <c r="V39" s="351"/>
      <c r="W39" s="351"/>
      <c r="X39" s="351"/>
      <c r="Y39" s="351"/>
      <c r="Z39" s="351"/>
      <c r="AA39" s="351"/>
      <c r="AB39" s="351"/>
      <c r="AC39" s="351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389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51"/>
      <c r="O40" s="351"/>
      <c r="P40" s="351"/>
      <c r="Q40" s="351"/>
      <c r="R40" s="351"/>
      <c r="S40" s="351"/>
      <c r="T40" s="351"/>
      <c r="U40" s="351"/>
      <c r="V40" s="351"/>
      <c r="W40" s="351"/>
      <c r="X40" s="351"/>
      <c r="Y40" s="351"/>
      <c r="Z40" s="351"/>
      <c r="AA40" s="351"/>
      <c r="AB40" s="351"/>
      <c r="AC40" s="351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51"/>
      <c r="O41" s="351"/>
      <c r="P41" s="351"/>
      <c r="Q41" s="351"/>
      <c r="R41" s="351"/>
      <c r="S41" s="351"/>
      <c r="T41" s="351"/>
      <c r="U41" s="351"/>
      <c r="V41" s="351"/>
      <c r="W41" s="351"/>
      <c r="X41" s="351"/>
      <c r="Y41" s="351"/>
      <c r="Z41" s="351"/>
      <c r="AA41" s="351"/>
      <c r="AB41" s="351"/>
      <c r="AC41" s="351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51"/>
      <c r="O42" s="351"/>
      <c r="P42" s="351"/>
      <c r="Q42" s="351"/>
      <c r="R42" s="351"/>
      <c r="S42" s="351"/>
      <c r="T42" s="351"/>
      <c r="U42" s="351"/>
      <c r="V42" s="351"/>
      <c r="W42" s="351"/>
      <c r="X42" s="351"/>
      <c r="Y42" s="351"/>
      <c r="Z42" s="351"/>
      <c r="AA42" s="351"/>
      <c r="AB42" s="351"/>
      <c r="AC42" s="351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36"/>
      <c r="O43" s="336"/>
      <c r="P43" s="336"/>
      <c r="Q43" s="336"/>
      <c r="R43" s="336"/>
      <c r="S43" s="336"/>
      <c r="T43" s="336"/>
      <c r="U43" s="336"/>
      <c r="V43" s="336"/>
      <c r="W43" s="336"/>
      <c r="X43" s="336"/>
      <c r="Y43" s="336"/>
      <c r="Z43" s="336"/>
      <c r="AA43" s="336"/>
      <c r="AB43" s="336"/>
      <c r="AC43" s="336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51"/>
      <c r="O45" s="351"/>
      <c r="P45" s="351"/>
      <c r="Q45" s="351"/>
      <c r="R45" s="351"/>
      <c r="S45" s="351"/>
      <c r="T45" s="351"/>
      <c r="U45" s="351"/>
      <c r="V45" s="351"/>
      <c r="W45" s="351"/>
      <c r="X45" s="351"/>
      <c r="Y45" s="351"/>
      <c r="Z45" s="351"/>
      <c r="AA45" s="351"/>
      <c r="AB45" s="351"/>
      <c r="AC45" s="351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51"/>
      <c r="O46" s="351"/>
      <c r="P46" s="351"/>
      <c r="Q46" s="351"/>
      <c r="R46" s="351"/>
      <c r="S46" s="351"/>
      <c r="T46" s="351"/>
      <c r="U46" s="351"/>
      <c r="V46" s="351"/>
      <c r="W46" s="351"/>
      <c r="X46" s="351"/>
      <c r="Y46" s="351"/>
      <c r="Z46" s="351"/>
      <c r="AA46" s="351"/>
      <c r="AB46" s="351"/>
      <c r="AC46" s="351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51"/>
      <c r="O47" s="351"/>
      <c r="P47" s="351"/>
      <c r="Q47" s="351"/>
      <c r="R47" s="351"/>
      <c r="S47" s="351"/>
      <c r="T47" s="351"/>
      <c r="U47" s="351"/>
      <c r="V47" s="351"/>
      <c r="W47" s="351"/>
      <c r="X47" s="351"/>
      <c r="Y47" s="351"/>
      <c r="Z47" s="351"/>
      <c r="AA47" s="351"/>
      <c r="AB47" s="351"/>
      <c r="AC47" s="351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51"/>
      <c r="O48" s="351"/>
      <c r="P48" s="351"/>
      <c r="Q48" s="351"/>
      <c r="R48" s="351"/>
      <c r="S48" s="351"/>
      <c r="T48" s="351"/>
      <c r="U48" s="351"/>
      <c r="V48" s="351"/>
      <c r="W48" s="351"/>
      <c r="X48" s="351"/>
      <c r="Y48" s="351"/>
      <c r="Z48" s="351"/>
      <c r="AA48" s="351"/>
      <c r="AB48" s="351"/>
      <c r="AC48" s="351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51"/>
      <c r="O49" s="351"/>
      <c r="P49" s="351"/>
      <c r="Q49" s="351"/>
      <c r="R49" s="351"/>
      <c r="S49" s="351"/>
      <c r="T49" s="351"/>
      <c r="U49" s="351"/>
      <c r="V49" s="351"/>
      <c r="W49" s="351"/>
      <c r="X49" s="351"/>
      <c r="Y49" s="351"/>
      <c r="Z49" s="351"/>
      <c r="AA49" s="351"/>
      <c r="AB49" s="351"/>
      <c r="AC49" s="351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31"/>
      <c r="O50" s="331"/>
      <c r="P50" s="336"/>
      <c r="Q50" s="331"/>
      <c r="R50" s="331"/>
      <c r="S50" s="331"/>
      <c r="T50" s="331"/>
      <c r="U50" s="331"/>
      <c r="V50" s="331"/>
      <c r="W50" s="331"/>
      <c r="X50" s="331"/>
      <c r="Y50" s="331"/>
      <c r="Z50" s="331"/>
      <c r="AA50" s="331"/>
      <c r="AB50" s="336"/>
      <c r="AC50" s="336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67">
        <v>67.5</v>
      </c>
      <c r="O51" s="354">
        <v>0</v>
      </c>
      <c r="P51" s="352">
        <f>SUM(M51:M67)+N51+O51</f>
        <v>892.5</v>
      </c>
      <c r="Q51" s="354">
        <v>0</v>
      </c>
      <c r="R51" s="352">
        <v>0</v>
      </c>
      <c r="S51" s="358">
        <v>450</v>
      </c>
      <c r="T51" s="354">
        <v>450</v>
      </c>
      <c r="U51" s="358">
        <v>112</v>
      </c>
      <c r="V51" s="356">
        <v>112</v>
      </c>
      <c r="W51" s="358">
        <v>56</v>
      </c>
      <c r="X51" s="354">
        <v>56</v>
      </c>
      <c r="Y51" s="352">
        <f>ROUND((P51-T51),1)</f>
        <v>442.5</v>
      </c>
      <c r="Z51" s="350">
        <f>IF(OR(SUM(V51:V67)="",SUM(Q51:Q67)=""),0,IF(OR(SUM(U51:U67)=320,SUM(V51:V67)&gt;0),ROUND((SUM(Q51:Q67)-SUM(V51:V67)),1),0))</f>
        <v>-112</v>
      </c>
      <c r="AA51" s="350">
        <f>IF(OR(SUM(X51:X67)="",SUM(R51:R67)=""),0,IF(OR(SUM(W51:W67)=160,SUM(X51:X67)&gt;0),ROUND((SUM(R51:R67)-SUM(X51:X67)),1),0))</f>
        <v>-56</v>
      </c>
      <c r="AB51" s="361"/>
      <c r="AC51" s="363">
        <f>SUM(Y51:AA67)</f>
        <v>274.5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36"/>
      <c r="O52" s="336"/>
      <c r="P52" s="336"/>
      <c r="Q52" s="336"/>
      <c r="R52" s="336"/>
      <c r="S52" s="336"/>
      <c r="T52" s="336"/>
      <c r="U52" s="336"/>
      <c r="V52" s="336"/>
      <c r="W52" s="336"/>
      <c r="X52" s="336"/>
      <c r="Y52" s="336"/>
      <c r="Z52" s="336"/>
      <c r="AA52" s="336"/>
      <c r="AB52" s="336"/>
      <c r="AC52" s="336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36"/>
      <c r="O53" s="336"/>
      <c r="P53" s="336"/>
      <c r="Q53" s="336"/>
      <c r="R53" s="336"/>
      <c r="S53" s="336"/>
      <c r="T53" s="336"/>
      <c r="U53" s="336"/>
      <c r="V53" s="336"/>
      <c r="W53" s="336"/>
      <c r="X53" s="336"/>
      <c r="Y53" s="336"/>
      <c r="Z53" s="336"/>
      <c r="AA53" s="336"/>
      <c r="AB53" s="336"/>
      <c r="AC53" s="336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51"/>
      <c r="O54" s="351"/>
      <c r="P54" s="351"/>
      <c r="Q54" s="351"/>
      <c r="R54" s="351"/>
      <c r="S54" s="351"/>
      <c r="T54" s="351"/>
      <c r="U54" s="351"/>
      <c r="V54" s="351"/>
      <c r="W54" s="351"/>
      <c r="X54" s="351"/>
      <c r="Y54" s="351"/>
      <c r="Z54" s="351"/>
      <c r="AA54" s="351"/>
      <c r="AB54" s="351"/>
      <c r="AC54" s="351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51"/>
      <c r="O55" s="351"/>
      <c r="P55" s="351"/>
      <c r="Q55" s="351"/>
      <c r="R55" s="351"/>
      <c r="S55" s="351"/>
      <c r="T55" s="351"/>
      <c r="U55" s="351"/>
      <c r="V55" s="351"/>
      <c r="W55" s="351"/>
      <c r="X55" s="351"/>
      <c r="Y55" s="351"/>
      <c r="Z55" s="351"/>
      <c r="AA55" s="351"/>
      <c r="AB55" s="351"/>
      <c r="AC55" s="351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83"/>
    </row>
    <row r="60" spans="1:30" ht="18" customHeight="1">
      <c r="A60" s="90"/>
      <c r="B60" s="107"/>
      <c r="C60" s="108"/>
      <c r="D60" s="42">
        <v>71400135405</v>
      </c>
      <c r="E60" s="43" t="s">
        <v>345</v>
      </c>
      <c r="F60" s="44" t="s">
        <v>291</v>
      </c>
      <c r="G60" s="93">
        <v>2</v>
      </c>
      <c r="H60" s="77">
        <v>15</v>
      </c>
      <c r="I60" s="78">
        <v>60</v>
      </c>
      <c r="J60" s="80">
        <v>38</v>
      </c>
      <c r="K60" s="87">
        <v>1.1000000000000001</v>
      </c>
      <c r="L60" s="87">
        <f t="shared" si="1"/>
        <v>1.2</v>
      </c>
      <c r="M60" s="46">
        <f>ROUND(IF(OR(LEFT(E60,2)="ĐA",LEFT(E60,2)="DA",LEFT(E60,5)="Đồ án",LEFT(E60,5)="Đồán "),J60*0.5,(IF(H60&gt;0,H60*K60,"0")+IF(I60&gt;0,(I60*0.75)*L60,"0"))),1)</f>
        <v>70.5</v>
      </c>
      <c r="N60" s="336"/>
      <c r="O60" s="336"/>
      <c r="P60" s="336"/>
      <c r="Q60" s="336"/>
      <c r="R60" s="336"/>
      <c r="S60" s="336"/>
      <c r="T60" s="336"/>
      <c r="U60" s="336"/>
      <c r="V60" s="336"/>
      <c r="W60" s="336"/>
      <c r="X60" s="336"/>
      <c r="Y60" s="336"/>
      <c r="Z60" s="336"/>
      <c r="AA60" s="336"/>
      <c r="AB60" s="336"/>
      <c r="AC60" s="336"/>
      <c r="AD60" s="83"/>
    </row>
    <row r="61" spans="1:30" ht="18" customHeight="1">
      <c r="A61" s="90"/>
      <c r="B61" s="107"/>
      <c r="C61" s="108"/>
      <c r="D61" s="42">
        <v>21100094305</v>
      </c>
      <c r="E61" s="43" t="s">
        <v>234</v>
      </c>
      <c r="F61" s="44" t="s">
        <v>183</v>
      </c>
      <c r="G61" s="93">
        <v>2</v>
      </c>
      <c r="H61" s="77">
        <v>30</v>
      </c>
      <c r="I61" s="78">
        <v>60</v>
      </c>
      <c r="J61" s="80">
        <v>40</v>
      </c>
      <c r="K61" s="87">
        <f t="shared" si="0"/>
        <v>1.2</v>
      </c>
      <c r="L61" s="87">
        <f t="shared" si="1"/>
        <v>1.2</v>
      </c>
      <c r="M61" s="46">
        <f t="shared" si="2"/>
        <v>90</v>
      </c>
      <c r="N61" s="336"/>
      <c r="O61" s="336"/>
      <c r="P61" s="336"/>
      <c r="Q61" s="336"/>
      <c r="R61" s="336"/>
      <c r="S61" s="336"/>
      <c r="T61" s="336"/>
      <c r="U61" s="336"/>
      <c r="V61" s="336"/>
      <c r="W61" s="336"/>
      <c r="X61" s="336"/>
      <c r="Y61" s="336"/>
      <c r="Z61" s="336"/>
      <c r="AA61" s="336"/>
      <c r="AB61" s="336"/>
      <c r="AC61" s="336"/>
      <c r="AD61" s="83"/>
    </row>
    <row r="62" spans="1:30" ht="18" customHeight="1">
      <c r="A62" s="90"/>
      <c r="B62" s="107"/>
      <c r="C62" s="108"/>
      <c r="D62" s="42">
        <v>21100094306</v>
      </c>
      <c r="E62" s="43" t="s">
        <v>234</v>
      </c>
      <c r="F62" s="44" t="s">
        <v>167</v>
      </c>
      <c r="G62" s="93">
        <v>2</v>
      </c>
      <c r="H62" s="77">
        <v>30</v>
      </c>
      <c r="I62" s="78">
        <v>60</v>
      </c>
      <c r="J62" s="80">
        <v>17</v>
      </c>
      <c r="K62" s="87">
        <v>1</v>
      </c>
      <c r="L62" s="87">
        <v>1</v>
      </c>
      <c r="M62" s="46">
        <f>ROUND(IF(OR(LEFT(E62,2)="ĐA",LEFT(E62,2)="DA",LEFT(E62,5)="Đồ án",LEFT(E62,5)="Đồán "),J62*0.5,(IF(H62&gt;0,H62*K62,"0")+IF(I62&gt;0,(I62*0.75)*L62,"0"))),1)</f>
        <v>75</v>
      </c>
      <c r="N62" s="336"/>
      <c r="O62" s="336"/>
      <c r="P62" s="336"/>
      <c r="Q62" s="336"/>
      <c r="R62" s="336"/>
      <c r="S62" s="336"/>
      <c r="T62" s="336"/>
      <c r="U62" s="336"/>
      <c r="V62" s="336"/>
      <c r="W62" s="336"/>
      <c r="X62" s="336"/>
      <c r="Y62" s="336"/>
      <c r="Z62" s="336"/>
      <c r="AA62" s="336"/>
      <c r="AB62" s="336"/>
      <c r="AC62" s="336"/>
      <c r="AD62" s="83"/>
    </row>
    <row r="63" spans="1:30" s="225" customFormat="1" ht="18" customHeight="1">
      <c r="A63" s="121"/>
      <c r="B63" s="107"/>
      <c r="C63" s="108"/>
      <c r="D63" s="42">
        <v>21100119906</v>
      </c>
      <c r="E63" s="43" t="s">
        <v>161</v>
      </c>
      <c r="F63" s="44" t="s">
        <v>535</v>
      </c>
      <c r="G63" s="93">
        <v>2</v>
      </c>
      <c r="H63" s="77">
        <v>30</v>
      </c>
      <c r="I63" s="78"/>
      <c r="J63" s="80">
        <v>66</v>
      </c>
      <c r="K63" s="87">
        <f>IF(OR(LEFT(E63,2)="ĐA",LEFT(E63,2)="DA",LEFT(E63,5)="Đồ án",LEFT(E63,5)="Đồán ",LEFT(E63,9)="Sinh hoạt",LEFT(E63,9)="sinh hoạt",LEFT(E63,6)="Cố vấn",LEFT(E63,6)="cố vấn",LEFT(E63,4)="cvht",LEFT(E63,4)="CVHT",LEFT(E63,4)="shcn",LEFT(E63,4)="SHCN"),0,(IF(AND(H63&gt;0,J63&gt;0),IF(J63&gt;60,1.3,IF(J63&gt;35,1.2,1)),0)))</f>
        <v>1.3</v>
      </c>
      <c r="L63" s="87">
        <f>IF(OR(LEFT(E63,2)="ĐA",LEFT(E63,2)="DA",LEFT(E63,5)="Đồ án",LEFT(E63,5)="Đồán "),0,IF(AND(J63&gt;0,I63&gt;0),IF(AND(OR(LEFT(E63,4)="GDQP",LEFT(E63,4)="gdqp",LEFT(E63,19)="Giáo dục quốc phòng"),J63&gt;50),1.3,IF(J63&gt;35,1.2,IF(J63&gt;29,1.1,1))),0))</f>
        <v>0</v>
      </c>
      <c r="M63" s="46">
        <f>ROUND(IF(OR(LEFT(E63,2)="ĐA",LEFT(E63,2)="DA",LEFT(E63,5)="Đồ án",LEFT(E63,5)="Đồán "),J63*0.5,(IF(H63&gt;0,H63*K63,"0")+IF(I63&gt;0,(I63*0.75)*L63,"0"))),1)</f>
        <v>39</v>
      </c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83"/>
    </row>
    <row r="64" spans="1:30" ht="18" customHeight="1">
      <c r="A64" s="90"/>
      <c r="B64" s="107"/>
      <c r="C64" s="108"/>
      <c r="D64" s="42">
        <v>21100119906</v>
      </c>
      <c r="E64" s="43" t="s">
        <v>161</v>
      </c>
      <c r="F64" s="44" t="s">
        <v>373</v>
      </c>
      <c r="G64" s="74">
        <v>2</v>
      </c>
      <c r="H64" s="81"/>
      <c r="I64" s="76">
        <v>60</v>
      </c>
      <c r="J64" s="80">
        <v>33</v>
      </c>
      <c r="K64" s="87"/>
      <c r="L64" s="87">
        <f>IF(OR(LEFT(E64,2)="ĐA",LEFT(E64,2)="DA",LEFT(E64,5)="Đồ án",LEFT(E64,5)="Đồán "),0,IF(AND(J64&gt;0,I64&gt;0),IF(AND(OR(LEFT(E64,4)="GDQP",LEFT(E64,4)="gdqp",LEFT(E64,19)="Giáo dục quốc phòng"),J64&gt;50),1.3,IF(J64&gt;35,1.2,IF(J64&gt;29,1.1,1))),0))</f>
        <v>1.1000000000000001</v>
      </c>
      <c r="M64" s="46">
        <f>ROUND(IF(OR(LEFT(E64,2)="ĐA",LEFT(E64,2)="DA",LEFT(E64,5)="Đồ án",LEFT(E64,5)="Đồán "),J64*0.5,(IF(H64&gt;0,H64*K64,"0")+IF(I64&gt;0,(I64*0.75)*L64,"0"))),1)</f>
        <v>49.5</v>
      </c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83"/>
    </row>
    <row r="65" spans="1:30" ht="18" customHeight="1">
      <c r="A65" s="121"/>
      <c r="B65" s="107"/>
      <c r="C65" s="108"/>
      <c r="D65" s="42">
        <v>21100119906</v>
      </c>
      <c r="E65" s="43" t="s">
        <v>161</v>
      </c>
      <c r="F65" s="44" t="s">
        <v>374</v>
      </c>
      <c r="G65" s="74">
        <v>2</v>
      </c>
      <c r="H65" s="81"/>
      <c r="I65" s="76">
        <v>60</v>
      </c>
      <c r="J65" s="80">
        <v>33</v>
      </c>
      <c r="K65" s="87"/>
      <c r="L65" s="87">
        <f>IF(OR(LEFT(E65,2)="ĐA",LEFT(E65,2)="DA",LEFT(E65,5)="Đồ án",LEFT(E65,5)="Đồán "),0,IF(AND(J65&gt;0,I65&gt;0),IF(AND(OR(LEFT(E65,4)="GDQP",LEFT(E65,4)="gdqp",LEFT(E65,19)="Giáo dục quốc phòng"),J65&gt;50),1.3,IF(J65&gt;35,1.2,IF(J65&gt;29,1.1,1))),0))</f>
        <v>1.1000000000000001</v>
      </c>
      <c r="M65" s="46">
        <f>ROUND(IF(OR(LEFT(E65,2)="ĐA",LEFT(E65,2)="DA",LEFT(E65,5)="Đồ án",LEFT(E65,5)="Đồán "),J65*0.5,(IF(H65&gt;0,H65*K65,"0")+IF(I65&gt;0,(I65*0.75)*L65,"0"))),1)</f>
        <v>49.5</v>
      </c>
      <c r="N65" s="351"/>
      <c r="O65" s="351"/>
      <c r="P65" s="351"/>
      <c r="Q65" s="351"/>
      <c r="R65" s="351"/>
      <c r="S65" s="351"/>
      <c r="T65" s="351"/>
      <c r="U65" s="351"/>
      <c r="V65" s="351"/>
      <c r="W65" s="351"/>
      <c r="X65" s="351"/>
      <c r="Y65" s="351"/>
      <c r="Z65" s="351"/>
      <c r="AA65" s="351"/>
      <c r="AB65" s="351"/>
      <c r="AC65" s="351"/>
      <c r="AD65" s="83"/>
    </row>
    <row r="66" spans="1:30" ht="18" hidden="1" customHeight="1">
      <c r="A66" s="90"/>
      <c r="B66" s="107"/>
      <c r="C66" s="108"/>
      <c r="D66" s="42"/>
      <c r="E66" s="43"/>
      <c r="F66" s="44"/>
      <c r="G66" s="74"/>
      <c r="H66" s="81"/>
      <c r="I66" s="76"/>
      <c r="J66" s="80"/>
      <c r="K66" s="87">
        <f t="shared" si="0"/>
        <v>0</v>
      </c>
      <c r="L66" s="87">
        <f t="shared" si="1"/>
        <v>0</v>
      </c>
      <c r="M66" s="46">
        <f t="shared" si="2"/>
        <v>0</v>
      </c>
      <c r="N66" s="336"/>
      <c r="O66" s="336"/>
      <c r="P66" s="336"/>
      <c r="Q66" s="336"/>
      <c r="R66" s="336"/>
      <c r="S66" s="336"/>
      <c r="T66" s="336"/>
      <c r="U66" s="336"/>
      <c r="V66" s="336"/>
      <c r="W66" s="336"/>
      <c r="X66" s="336"/>
      <c r="Y66" s="336"/>
      <c r="Z66" s="336"/>
      <c r="AA66" s="336"/>
      <c r="AB66" s="336"/>
      <c r="AC66" s="336"/>
      <c r="AD66" s="83"/>
    </row>
    <row r="67" spans="1:30" ht="18" hidden="1" customHeight="1">
      <c r="A67" s="90"/>
      <c r="B67" s="107"/>
      <c r="C67" s="108"/>
      <c r="D67" s="42"/>
      <c r="E67" s="43"/>
      <c r="F67" s="44"/>
      <c r="G67" s="74"/>
      <c r="H67" s="81"/>
      <c r="I67" s="76"/>
      <c r="J67" s="80"/>
      <c r="K67" s="87">
        <f t="shared" si="0"/>
        <v>0</v>
      </c>
      <c r="L67" s="87">
        <f t="shared" si="1"/>
        <v>0</v>
      </c>
      <c r="M67" s="46">
        <f t="shared" si="2"/>
        <v>0</v>
      </c>
      <c r="N67" s="331"/>
      <c r="O67" s="331"/>
      <c r="P67" s="331"/>
      <c r="Q67" s="331"/>
      <c r="R67" s="331"/>
      <c r="S67" s="331"/>
      <c r="T67" s="331"/>
      <c r="U67" s="331"/>
      <c r="V67" s="331"/>
      <c r="W67" s="331"/>
      <c r="X67" s="331"/>
      <c r="Y67" s="331"/>
      <c r="Z67" s="331"/>
      <c r="AA67" s="331"/>
      <c r="AB67" s="331"/>
      <c r="AC67" s="331"/>
      <c r="AD67" s="83"/>
    </row>
    <row r="68" spans="1:30" ht="18" customHeight="1">
      <c r="A68" s="104">
        <v>4</v>
      </c>
      <c r="B68" s="60" t="s">
        <v>84</v>
      </c>
      <c r="C68" s="61" t="s">
        <v>85</v>
      </c>
      <c r="D68" s="42">
        <v>71400174003</v>
      </c>
      <c r="E68" s="43" t="s">
        <v>329</v>
      </c>
      <c r="F68" s="44" t="s">
        <v>330</v>
      </c>
      <c r="G68" s="74">
        <v>1</v>
      </c>
      <c r="H68" s="74">
        <v>30</v>
      </c>
      <c r="I68" s="74">
        <v>0</v>
      </c>
      <c r="J68" s="80">
        <v>60</v>
      </c>
      <c r="K68" s="87">
        <f t="shared" si="0"/>
        <v>1.2</v>
      </c>
      <c r="L68" s="87">
        <f t="shared" si="1"/>
        <v>0</v>
      </c>
      <c r="M68" s="46">
        <f t="shared" si="2"/>
        <v>36</v>
      </c>
      <c r="N68" s="367">
        <v>139.5</v>
      </c>
      <c r="O68" s="354">
        <v>0</v>
      </c>
      <c r="P68" s="352">
        <f>SUM(M68:M87)+N68+O68</f>
        <v>924</v>
      </c>
      <c r="Q68" s="354">
        <v>0</v>
      </c>
      <c r="R68" s="352">
        <v>0</v>
      </c>
      <c r="S68" s="358">
        <v>450</v>
      </c>
      <c r="T68" s="354">
        <v>450</v>
      </c>
      <c r="U68" s="358">
        <v>112</v>
      </c>
      <c r="V68" s="356">
        <v>112</v>
      </c>
      <c r="W68" s="358">
        <v>56</v>
      </c>
      <c r="X68" s="354">
        <v>56</v>
      </c>
      <c r="Y68" s="352">
        <f>ROUND((P68-T68),1)</f>
        <v>474</v>
      </c>
      <c r="Z68" s="350">
        <f>IF(OR(SUM(V68:V87)="",SUM(Q68:Q87)=""),0,IF(OR(SUM(U68:U87)=320,SUM(V68:V87)&gt;0),ROUND((SUM(Q68:Q87)-SUM(V68:V87)),1),0))</f>
        <v>-112</v>
      </c>
      <c r="AA68" s="350">
        <f>IF(OR(SUM(X68:X87)="",SUM(R68:R87)=""),0,IF(OR(SUM(W68:W87)=160,SUM(X68:X87)&gt;0),ROUND((SUM(R68:R87)-SUM(X68:X87)),1),0))</f>
        <v>-56</v>
      </c>
      <c r="AB68" s="361"/>
      <c r="AC68" s="363">
        <f>SUM(Y68:AA87)</f>
        <v>306</v>
      </c>
      <c r="AD68" s="83"/>
    </row>
    <row r="69" spans="1:30" ht="18" customHeight="1">
      <c r="A69" s="90"/>
      <c r="B69" s="107"/>
      <c r="C69" s="108"/>
      <c r="D69" s="42">
        <v>71400174004</v>
      </c>
      <c r="E69" s="43" t="s">
        <v>329</v>
      </c>
      <c r="F69" s="44" t="s">
        <v>331</v>
      </c>
      <c r="G69" s="74">
        <v>1</v>
      </c>
      <c r="H69" s="74">
        <v>30</v>
      </c>
      <c r="I69" s="74">
        <v>0</v>
      </c>
      <c r="J69" s="80">
        <v>80</v>
      </c>
      <c r="K69" s="87">
        <f t="shared" si="0"/>
        <v>1.3</v>
      </c>
      <c r="L69" s="87">
        <f t="shared" si="1"/>
        <v>0</v>
      </c>
      <c r="M69" s="46">
        <f t="shared" si="2"/>
        <v>39</v>
      </c>
      <c r="N69" s="336"/>
      <c r="O69" s="336"/>
      <c r="P69" s="336"/>
      <c r="Q69" s="336"/>
      <c r="R69" s="336"/>
      <c r="S69" s="336"/>
      <c r="T69" s="336"/>
      <c r="U69" s="336"/>
      <c r="V69" s="336"/>
      <c r="W69" s="336"/>
      <c r="X69" s="336"/>
      <c r="Y69" s="336"/>
      <c r="Z69" s="336"/>
      <c r="AA69" s="336"/>
      <c r="AB69" s="336"/>
      <c r="AC69" s="336"/>
      <c r="AD69" s="83"/>
    </row>
    <row r="70" spans="1:30" ht="18" customHeight="1">
      <c r="A70" s="90"/>
      <c r="B70" s="107"/>
      <c r="C70" s="108"/>
      <c r="D70" s="42">
        <v>71400174001</v>
      </c>
      <c r="E70" s="43" t="s">
        <v>329</v>
      </c>
      <c r="F70" s="44" t="s">
        <v>243</v>
      </c>
      <c r="G70" s="74">
        <v>1</v>
      </c>
      <c r="H70" s="74">
        <v>30</v>
      </c>
      <c r="I70" s="74">
        <v>0</v>
      </c>
      <c r="J70" s="80">
        <v>74</v>
      </c>
      <c r="K70" s="87">
        <f t="shared" si="0"/>
        <v>1.3</v>
      </c>
      <c r="L70" s="87">
        <f t="shared" si="1"/>
        <v>0</v>
      </c>
      <c r="M70" s="46">
        <f t="shared" si="2"/>
        <v>39</v>
      </c>
      <c r="N70" s="336"/>
      <c r="O70" s="336"/>
      <c r="P70" s="336"/>
      <c r="Q70" s="336"/>
      <c r="R70" s="336"/>
      <c r="S70" s="336"/>
      <c r="T70" s="336"/>
      <c r="U70" s="336"/>
      <c r="V70" s="336"/>
      <c r="W70" s="336"/>
      <c r="X70" s="336"/>
      <c r="Y70" s="336"/>
      <c r="Z70" s="336"/>
      <c r="AA70" s="336"/>
      <c r="AB70" s="336"/>
      <c r="AC70" s="336"/>
      <c r="AD70" s="83"/>
    </row>
    <row r="71" spans="1:30" ht="18" customHeight="1">
      <c r="A71" s="90"/>
      <c r="B71" s="107"/>
      <c r="C71" s="108"/>
      <c r="D71" s="42">
        <v>21100001401</v>
      </c>
      <c r="E71" s="43" t="s">
        <v>329</v>
      </c>
      <c r="F71" s="44" t="s">
        <v>189</v>
      </c>
      <c r="G71" s="74">
        <v>1</v>
      </c>
      <c r="H71" s="74">
        <v>30</v>
      </c>
      <c r="I71" s="74">
        <v>0</v>
      </c>
      <c r="J71" s="80">
        <v>35</v>
      </c>
      <c r="K71" s="87">
        <f t="shared" si="0"/>
        <v>1</v>
      </c>
      <c r="L71" s="87">
        <f t="shared" si="1"/>
        <v>0</v>
      </c>
      <c r="M71" s="46">
        <f t="shared" si="2"/>
        <v>30</v>
      </c>
      <c r="N71" s="336"/>
      <c r="O71" s="336"/>
      <c r="P71" s="336"/>
      <c r="Q71" s="336"/>
      <c r="R71" s="336"/>
      <c r="S71" s="336"/>
      <c r="T71" s="336"/>
      <c r="U71" s="336"/>
      <c r="V71" s="336"/>
      <c r="W71" s="336"/>
      <c r="X71" s="336"/>
      <c r="Y71" s="336"/>
      <c r="Z71" s="336"/>
      <c r="AA71" s="336"/>
      <c r="AB71" s="336"/>
      <c r="AC71" s="336"/>
      <c r="AD71" s="83"/>
    </row>
    <row r="72" spans="1:30" ht="18" customHeight="1">
      <c r="A72" s="90"/>
      <c r="B72" s="107"/>
      <c r="C72" s="108"/>
      <c r="D72" s="42">
        <v>21100119806</v>
      </c>
      <c r="E72" s="43" t="s">
        <v>161</v>
      </c>
      <c r="F72" s="44" t="s">
        <v>235</v>
      </c>
      <c r="G72" s="74">
        <v>1</v>
      </c>
      <c r="H72" s="74">
        <v>30</v>
      </c>
      <c r="I72" s="74"/>
      <c r="J72" s="80">
        <v>62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36"/>
      <c r="O72" s="336"/>
      <c r="P72" s="336"/>
      <c r="Q72" s="336"/>
      <c r="R72" s="336"/>
      <c r="S72" s="336"/>
      <c r="T72" s="336"/>
      <c r="U72" s="336"/>
      <c r="V72" s="336"/>
      <c r="W72" s="336"/>
      <c r="X72" s="336"/>
      <c r="Y72" s="336"/>
      <c r="Z72" s="336"/>
      <c r="AA72" s="336"/>
      <c r="AB72" s="336"/>
      <c r="AC72" s="336"/>
      <c r="AD72" s="83"/>
    </row>
    <row r="73" spans="1:30" s="225" customFormat="1" ht="18" customHeight="1">
      <c r="A73" s="121"/>
      <c r="B73" s="107"/>
      <c r="C73" s="108"/>
      <c r="D73" s="42"/>
      <c r="E73" s="43" t="s">
        <v>487</v>
      </c>
      <c r="F73" s="44" t="s">
        <v>485</v>
      </c>
      <c r="G73" s="74">
        <v>1</v>
      </c>
      <c r="H73" s="74"/>
      <c r="I73" s="74">
        <v>60</v>
      </c>
      <c r="J73" s="80">
        <v>62</v>
      </c>
      <c r="K73" s="87">
        <f t="shared" ref="K73:K134" si="3">IF(OR(LEFT(E73,2)="ĐA",LEFT(E73,2)="DA",LEFT(E73,5)="Đồ án",LEFT(E73,5)="Đồán ",LEFT(E73,9)="Sinh hoạt",LEFT(E73,9)="sinh hoạt",LEFT(E73,6)="Cố vấn",LEFT(E73,6)="cố vấn",LEFT(E73,4)="cvht",LEFT(E73,4)="CVHT",LEFT(E73,4)="shcn",LEFT(E73,4)="SHCN"),0,(IF(AND(H73&gt;0,J73&gt;0),IF(J73&gt;60,1.3,IF(J73&gt;35,1.2,1)),0)))</f>
        <v>0</v>
      </c>
      <c r="L73" s="87">
        <f t="shared" ref="L73:L134" si="4">IF(OR(LEFT(E73,2)="ĐA",LEFT(E73,2)="DA",LEFT(E73,5)="Đồ án",LEFT(E73,5)="Đồán "),0,IF(AND(J73&gt;0,I73&gt;0),IF(AND(OR(LEFT(E73,4)="GDQP",LEFT(E73,4)="gdqp",LEFT(E73,19)="Giáo dục quốc phòng"),J73&gt;50),1.3,IF(J73&gt;35,1.2,IF(J73&gt;29,1.1,1))),0))</f>
        <v>1.2</v>
      </c>
      <c r="M73" s="46">
        <f t="shared" ref="M73:M134" si="5">ROUND(IF(OR(LEFT(E73,2)="ĐA",LEFT(E73,2)="DA",LEFT(E73,5)="Đồ án",LEFT(E73,5)="Đồán "),J73*0.5,(IF(H73&gt;0,H73*K73,"0")+IF(I73&gt;0,(I73*0.75)*L73,"0"))),1)</f>
        <v>54</v>
      </c>
      <c r="N73" s="351"/>
      <c r="O73" s="351"/>
      <c r="P73" s="351"/>
      <c r="Q73" s="351"/>
      <c r="R73" s="351"/>
      <c r="S73" s="351"/>
      <c r="T73" s="351"/>
      <c r="U73" s="351"/>
      <c r="V73" s="351"/>
      <c r="W73" s="351"/>
      <c r="X73" s="351"/>
      <c r="Y73" s="351"/>
      <c r="Z73" s="351"/>
      <c r="AA73" s="351"/>
      <c r="AB73" s="351"/>
      <c r="AC73" s="351"/>
      <c r="AD73" s="83"/>
    </row>
    <row r="74" spans="1:30" s="225" customFormat="1" ht="18" customHeight="1">
      <c r="A74" s="121"/>
      <c r="B74" s="107"/>
      <c r="C74" s="108"/>
      <c r="D74" s="42"/>
      <c r="E74" s="43" t="s">
        <v>488</v>
      </c>
      <c r="F74" s="44" t="s">
        <v>486</v>
      </c>
      <c r="G74" s="74">
        <v>1</v>
      </c>
      <c r="H74" s="74"/>
      <c r="I74" s="74">
        <v>60</v>
      </c>
      <c r="J74" s="80">
        <v>62</v>
      </c>
      <c r="K74" s="87">
        <f t="shared" si="3"/>
        <v>0</v>
      </c>
      <c r="L74" s="87">
        <f t="shared" si="4"/>
        <v>1.2</v>
      </c>
      <c r="M74" s="46">
        <f t="shared" si="5"/>
        <v>54</v>
      </c>
      <c r="N74" s="351"/>
      <c r="O74" s="351"/>
      <c r="P74" s="351"/>
      <c r="Q74" s="351"/>
      <c r="R74" s="351"/>
      <c r="S74" s="351"/>
      <c r="T74" s="351"/>
      <c r="U74" s="351"/>
      <c r="V74" s="351"/>
      <c r="W74" s="351"/>
      <c r="X74" s="351"/>
      <c r="Y74" s="351"/>
      <c r="Z74" s="351"/>
      <c r="AA74" s="351"/>
      <c r="AB74" s="351"/>
      <c r="AC74" s="351"/>
      <c r="AD74" s="83"/>
    </row>
    <row r="75" spans="1:30" ht="18" customHeight="1">
      <c r="A75" s="90"/>
      <c r="B75" s="107"/>
      <c r="C75" s="108"/>
      <c r="D75" s="42">
        <v>21100094301</v>
      </c>
      <c r="E75" s="43" t="s">
        <v>332</v>
      </c>
      <c r="F75" s="44" t="s">
        <v>185</v>
      </c>
      <c r="G75" s="74">
        <v>1</v>
      </c>
      <c r="H75" s="74">
        <v>30</v>
      </c>
      <c r="I75" s="74">
        <v>60</v>
      </c>
      <c r="J75" s="80">
        <v>33</v>
      </c>
      <c r="K75" s="87">
        <f t="shared" si="3"/>
        <v>1</v>
      </c>
      <c r="L75" s="87">
        <f t="shared" si="4"/>
        <v>1.1000000000000001</v>
      </c>
      <c r="M75" s="46">
        <f t="shared" si="5"/>
        <v>79.5</v>
      </c>
      <c r="N75" s="336"/>
      <c r="O75" s="336"/>
      <c r="P75" s="336"/>
      <c r="Q75" s="336"/>
      <c r="R75" s="336"/>
      <c r="S75" s="336"/>
      <c r="T75" s="336"/>
      <c r="U75" s="336"/>
      <c r="V75" s="336"/>
      <c r="W75" s="336"/>
      <c r="X75" s="336"/>
      <c r="Y75" s="336"/>
      <c r="Z75" s="336"/>
      <c r="AA75" s="336"/>
      <c r="AB75" s="336"/>
      <c r="AC75" s="336"/>
      <c r="AD75" s="83"/>
    </row>
    <row r="76" spans="1:30" ht="18" customHeight="1">
      <c r="A76" s="90"/>
      <c r="B76" s="107"/>
      <c r="C76" s="108"/>
      <c r="D76" s="42"/>
      <c r="E76" s="43" t="s">
        <v>329</v>
      </c>
      <c r="F76" s="44" t="s">
        <v>146</v>
      </c>
      <c r="G76" s="74">
        <v>2</v>
      </c>
      <c r="H76" s="74">
        <v>30</v>
      </c>
      <c r="I76" s="74"/>
      <c r="J76" s="80">
        <v>40</v>
      </c>
      <c r="K76" s="87">
        <f t="shared" si="3"/>
        <v>1.2</v>
      </c>
      <c r="L76" s="87">
        <f t="shared" si="4"/>
        <v>0</v>
      </c>
      <c r="M76" s="46">
        <f t="shared" si="5"/>
        <v>36</v>
      </c>
      <c r="N76" s="336"/>
      <c r="O76" s="336"/>
      <c r="P76" s="336"/>
      <c r="Q76" s="336"/>
      <c r="R76" s="336"/>
      <c r="S76" s="336"/>
      <c r="T76" s="336"/>
      <c r="U76" s="336"/>
      <c r="V76" s="336"/>
      <c r="W76" s="336"/>
      <c r="X76" s="336"/>
      <c r="Y76" s="336"/>
      <c r="Z76" s="336"/>
      <c r="AA76" s="336"/>
      <c r="AB76" s="336"/>
      <c r="AC76" s="336"/>
      <c r="AD76" s="83"/>
    </row>
    <row r="77" spans="1:30" ht="18" customHeight="1">
      <c r="A77" s="90"/>
      <c r="B77" s="107"/>
      <c r="C77" s="108"/>
      <c r="D77" s="42"/>
      <c r="E77" s="43" t="s">
        <v>329</v>
      </c>
      <c r="F77" s="44" t="s">
        <v>232</v>
      </c>
      <c r="G77" s="74">
        <v>2</v>
      </c>
      <c r="H77" s="74">
        <v>30</v>
      </c>
      <c r="I77" s="74"/>
      <c r="J77" s="80">
        <v>40</v>
      </c>
      <c r="K77" s="87">
        <f t="shared" si="3"/>
        <v>1.2</v>
      </c>
      <c r="L77" s="87">
        <f t="shared" si="4"/>
        <v>0</v>
      </c>
      <c r="M77" s="46">
        <f t="shared" si="5"/>
        <v>36</v>
      </c>
      <c r="N77" s="336"/>
      <c r="O77" s="336"/>
      <c r="P77" s="336"/>
      <c r="Q77" s="336"/>
      <c r="R77" s="336"/>
      <c r="S77" s="336"/>
      <c r="T77" s="336"/>
      <c r="U77" s="336"/>
      <c r="V77" s="336"/>
      <c r="W77" s="336"/>
      <c r="X77" s="336"/>
      <c r="Y77" s="336"/>
      <c r="Z77" s="336"/>
      <c r="AA77" s="336"/>
      <c r="AB77" s="336"/>
      <c r="AC77" s="336"/>
      <c r="AD77" s="83"/>
    </row>
    <row r="78" spans="1:30" ht="21.75" customHeight="1">
      <c r="A78" s="90"/>
      <c r="B78" s="107"/>
      <c r="C78" s="108"/>
      <c r="D78" s="42"/>
      <c r="E78" s="43" t="s">
        <v>329</v>
      </c>
      <c r="F78" s="44" t="s">
        <v>183</v>
      </c>
      <c r="G78" s="74">
        <v>2</v>
      </c>
      <c r="H78" s="74">
        <v>30</v>
      </c>
      <c r="I78" s="74"/>
      <c r="J78" s="80">
        <v>40</v>
      </c>
      <c r="K78" s="87">
        <f t="shared" si="3"/>
        <v>1.2</v>
      </c>
      <c r="L78" s="87">
        <f t="shared" si="4"/>
        <v>0</v>
      </c>
      <c r="M78" s="46">
        <f t="shared" si="5"/>
        <v>36</v>
      </c>
      <c r="N78" s="336"/>
      <c r="O78" s="336"/>
      <c r="P78" s="336"/>
      <c r="Q78" s="336"/>
      <c r="R78" s="336"/>
      <c r="S78" s="336"/>
      <c r="T78" s="336"/>
      <c r="U78" s="336"/>
      <c r="V78" s="336"/>
      <c r="W78" s="336"/>
      <c r="X78" s="336"/>
      <c r="Y78" s="336"/>
      <c r="Z78" s="336"/>
      <c r="AA78" s="336"/>
      <c r="AB78" s="336"/>
      <c r="AC78" s="336"/>
      <c r="AD78" s="83"/>
    </row>
    <row r="79" spans="1:30" ht="18" customHeight="1">
      <c r="A79" s="90"/>
      <c r="B79" s="107"/>
      <c r="C79" s="108"/>
      <c r="D79" s="42"/>
      <c r="E79" s="43" t="s">
        <v>329</v>
      </c>
      <c r="F79" s="44" t="s">
        <v>206</v>
      </c>
      <c r="G79" s="74">
        <v>2</v>
      </c>
      <c r="H79" s="74">
        <v>30</v>
      </c>
      <c r="I79" s="74"/>
      <c r="J79" s="80">
        <v>40</v>
      </c>
      <c r="K79" s="87">
        <f t="shared" si="3"/>
        <v>1.2</v>
      </c>
      <c r="L79" s="87">
        <f t="shared" si="4"/>
        <v>0</v>
      </c>
      <c r="M79" s="46">
        <f t="shared" si="5"/>
        <v>36</v>
      </c>
      <c r="N79" s="336"/>
      <c r="O79" s="336"/>
      <c r="P79" s="336"/>
      <c r="Q79" s="336"/>
      <c r="R79" s="336"/>
      <c r="S79" s="336"/>
      <c r="T79" s="336"/>
      <c r="U79" s="336"/>
      <c r="V79" s="336"/>
      <c r="W79" s="336"/>
      <c r="X79" s="336"/>
      <c r="Y79" s="336"/>
      <c r="Z79" s="336"/>
      <c r="AA79" s="336"/>
      <c r="AB79" s="336"/>
      <c r="AC79" s="336"/>
      <c r="AD79" s="83"/>
    </row>
    <row r="80" spans="1:30" ht="18" customHeight="1">
      <c r="A80" s="90"/>
      <c r="B80" s="107"/>
      <c r="C80" s="108"/>
      <c r="D80" s="42"/>
      <c r="E80" s="43" t="s">
        <v>329</v>
      </c>
      <c r="F80" s="44" t="s">
        <v>235</v>
      </c>
      <c r="G80" s="74">
        <v>2</v>
      </c>
      <c r="H80" s="74">
        <v>30</v>
      </c>
      <c r="I80" s="74"/>
      <c r="J80" s="80">
        <v>40</v>
      </c>
      <c r="K80" s="87">
        <f t="shared" si="3"/>
        <v>1.2</v>
      </c>
      <c r="L80" s="87">
        <f t="shared" si="4"/>
        <v>0</v>
      </c>
      <c r="M80" s="46">
        <f t="shared" si="5"/>
        <v>36</v>
      </c>
      <c r="N80" s="336"/>
      <c r="O80" s="336"/>
      <c r="P80" s="336"/>
      <c r="Q80" s="336"/>
      <c r="R80" s="336"/>
      <c r="S80" s="336"/>
      <c r="T80" s="336"/>
      <c r="U80" s="336"/>
      <c r="V80" s="336"/>
      <c r="W80" s="336"/>
      <c r="X80" s="336"/>
      <c r="Y80" s="336"/>
      <c r="Z80" s="336"/>
      <c r="AA80" s="336"/>
      <c r="AB80" s="336"/>
      <c r="AC80" s="336"/>
      <c r="AD80" s="83"/>
    </row>
    <row r="81" spans="1:30" ht="18" customHeight="1">
      <c r="A81" s="90"/>
      <c r="B81" s="107"/>
      <c r="C81" s="108"/>
      <c r="D81" s="42"/>
      <c r="E81" s="43" t="s">
        <v>329</v>
      </c>
      <c r="F81" s="44" t="s">
        <v>167</v>
      </c>
      <c r="G81" s="74">
        <v>2</v>
      </c>
      <c r="H81" s="74">
        <v>30</v>
      </c>
      <c r="I81" s="45"/>
      <c r="J81" s="80">
        <v>40</v>
      </c>
      <c r="K81" s="87">
        <f t="shared" si="3"/>
        <v>1.2</v>
      </c>
      <c r="L81" s="87">
        <f t="shared" si="4"/>
        <v>0</v>
      </c>
      <c r="M81" s="46">
        <f t="shared" si="5"/>
        <v>36</v>
      </c>
      <c r="N81" s="336"/>
      <c r="O81" s="336"/>
      <c r="P81" s="336"/>
      <c r="Q81" s="336"/>
      <c r="R81" s="336"/>
      <c r="S81" s="336"/>
      <c r="T81" s="336"/>
      <c r="U81" s="336"/>
      <c r="V81" s="336"/>
      <c r="W81" s="336"/>
      <c r="X81" s="336"/>
      <c r="Y81" s="336"/>
      <c r="Z81" s="336"/>
      <c r="AA81" s="336"/>
      <c r="AB81" s="336"/>
      <c r="AC81" s="336"/>
      <c r="AD81" s="83"/>
    </row>
    <row r="82" spans="1:30" ht="18" customHeight="1">
      <c r="A82" s="90"/>
      <c r="B82" s="63"/>
      <c r="C82" s="108"/>
      <c r="D82" s="42"/>
      <c r="E82" s="43" t="s">
        <v>234</v>
      </c>
      <c r="F82" s="184" t="s">
        <v>206</v>
      </c>
      <c r="G82" s="74">
        <v>2</v>
      </c>
      <c r="H82" s="74">
        <v>30</v>
      </c>
      <c r="I82" s="45">
        <v>60</v>
      </c>
      <c r="J82" s="80">
        <v>40</v>
      </c>
      <c r="K82" s="87">
        <f t="shared" si="3"/>
        <v>1.2</v>
      </c>
      <c r="L82" s="87">
        <f t="shared" si="4"/>
        <v>1.2</v>
      </c>
      <c r="M82" s="46">
        <f t="shared" si="5"/>
        <v>90</v>
      </c>
      <c r="N82" s="336"/>
      <c r="O82" s="336"/>
      <c r="P82" s="336"/>
      <c r="Q82" s="336"/>
      <c r="R82" s="336"/>
      <c r="S82" s="336"/>
      <c r="T82" s="336"/>
      <c r="U82" s="336"/>
      <c r="V82" s="336"/>
      <c r="W82" s="336"/>
      <c r="X82" s="336"/>
      <c r="Y82" s="336"/>
      <c r="Z82" s="336"/>
      <c r="AA82" s="336"/>
      <c r="AB82" s="336"/>
      <c r="AC82" s="336"/>
      <c r="AD82" s="83"/>
    </row>
    <row r="83" spans="1:30" ht="18" customHeight="1">
      <c r="A83" s="90"/>
      <c r="B83" s="107"/>
      <c r="C83" s="108"/>
      <c r="D83" s="42"/>
      <c r="E83" s="43" t="s">
        <v>329</v>
      </c>
      <c r="F83" s="44" t="s">
        <v>167</v>
      </c>
      <c r="G83" s="74">
        <v>2</v>
      </c>
      <c r="H83" s="74">
        <v>30</v>
      </c>
      <c r="I83" s="45"/>
      <c r="J83" s="80">
        <v>40</v>
      </c>
      <c r="K83" s="87">
        <f t="shared" si="3"/>
        <v>1.2</v>
      </c>
      <c r="L83" s="87">
        <f t="shared" si="4"/>
        <v>0</v>
      </c>
      <c r="M83" s="46">
        <f t="shared" si="5"/>
        <v>36</v>
      </c>
      <c r="N83" s="336"/>
      <c r="O83" s="336"/>
      <c r="P83" s="336"/>
      <c r="Q83" s="336"/>
      <c r="R83" s="336"/>
      <c r="S83" s="336"/>
      <c r="T83" s="336"/>
      <c r="U83" s="336"/>
      <c r="V83" s="336"/>
      <c r="W83" s="336"/>
      <c r="X83" s="336"/>
      <c r="Y83" s="336"/>
      <c r="Z83" s="336"/>
      <c r="AA83" s="336"/>
      <c r="AB83" s="336"/>
      <c r="AC83" s="336"/>
      <c r="AD83" s="83"/>
    </row>
    <row r="84" spans="1:30" ht="18" customHeight="1">
      <c r="A84" s="90"/>
      <c r="B84" s="107"/>
      <c r="C84" s="108"/>
      <c r="D84" s="42"/>
      <c r="E84" s="43" t="s">
        <v>329</v>
      </c>
      <c r="F84" s="184" t="s">
        <v>346</v>
      </c>
      <c r="G84" s="74">
        <v>1</v>
      </c>
      <c r="H84" s="74">
        <v>30</v>
      </c>
      <c r="I84" s="45">
        <v>0</v>
      </c>
      <c r="J84" s="80">
        <v>40</v>
      </c>
      <c r="K84" s="87">
        <f t="shared" si="3"/>
        <v>1.2</v>
      </c>
      <c r="L84" s="87">
        <f t="shared" si="4"/>
        <v>0</v>
      </c>
      <c r="M84" s="46">
        <f t="shared" si="5"/>
        <v>36</v>
      </c>
      <c r="N84" s="336"/>
      <c r="O84" s="336"/>
      <c r="P84" s="336"/>
      <c r="Q84" s="336"/>
      <c r="R84" s="336"/>
      <c r="S84" s="336"/>
      <c r="T84" s="336"/>
      <c r="U84" s="336"/>
      <c r="V84" s="336"/>
      <c r="W84" s="336"/>
      <c r="X84" s="336"/>
      <c r="Y84" s="336"/>
      <c r="Z84" s="336"/>
      <c r="AA84" s="336"/>
      <c r="AB84" s="336"/>
      <c r="AC84" s="336"/>
      <c r="AD84" s="83"/>
    </row>
    <row r="85" spans="1:30" ht="18" customHeight="1">
      <c r="A85" s="121"/>
      <c r="B85" s="107"/>
      <c r="C85" s="108"/>
      <c r="D85" s="42"/>
      <c r="E85" s="43" t="s">
        <v>329</v>
      </c>
      <c r="F85" s="44" t="s">
        <v>349</v>
      </c>
      <c r="G85" s="74">
        <v>1</v>
      </c>
      <c r="H85" s="74">
        <v>30</v>
      </c>
      <c r="I85" s="45">
        <v>0</v>
      </c>
      <c r="J85" s="80">
        <v>40</v>
      </c>
      <c r="K85" s="87">
        <f t="shared" si="3"/>
        <v>1.2</v>
      </c>
      <c r="L85" s="87">
        <f t="shared" si="4"/>
        <v>0</v>
      </c>
      <c r="M85" s="46">
        <f t="shared" si="5"/>
        <v>36</v>
      </c>
      <c r="N85" s="351"/>
      <c r="O85" s="351"/>
      <c r="P85" s="351"/>
      <c r="Q85" s="351"/>
      <c r="R85" s="351"/>
      <c r="S85" s="351"/>
      <c r="T85" s="351"/>
      <c r="U85" s="351"/>
      <c r="V85" s="351"/>
      <c r="W85" s="351"/>
      <c r="X85" s="351"/>
      <c r="Y85" s="351"/>
      <c r="Z85" s="351"/>
      <c r="AA85" s="351"/>
      <c r="AB85" s="351"/>
      <c r="AC85" s="351"/>
      <c r="AD85" s="83"/>
    </row>
    <row r="86" spans="1:30" ht="18" hidden="1" customHeight="1">
      <c r="A86" s="121"/>
      <c r="B86" s="107"/>
      <c r="C86" s="108"/>
      <c r="D86" s="42"/>
      <c r="E86" s="43"/>
      <c r="F86" s="184"/>
      <c r="G86" s="74"/>
      <c r="H86" s="74"/>
      <c r="I86" s="45"/>
      <c r="J86" s="80"/>
      <c r="K86" s="87">
        <f t="shared" si="3"/>
        <v>0</v>
      </c>
      <c r="L86" s="87">
        <f t="shared" si="4"/>
        <v>0</v>
      </c>
      <c r="M86" s="46">
        <f t="shared" si="5"/>
        <v>0</v>
      </c>
      <c r="N86" s="351"/>
      <c r="O86" s="351"/>
      <c r="P86" s="351"/>
      <c r="Q86" s="351"/>
      <c r="R86" s="351"/>
      <c r="S86" s="351"/>
      <c r="T86" s="351"/>
      <c r="U86" s="351"/>
      <c r="V86" s="351"/>
      <c r="W86" s="351"/>
      <c r="X86" s="351"/>
      <c r="Y86" s="351"/>
      <c r="Z86" s="351"/>
      <c r="AA86" s="351"/>
      <c r="AB86" s="351"/>
      <c r="AC86" s="351"/>
      <c r="AD86" s="83"/>
    </row>
    <row r="87" spans="1:30" ht="18" hidden="1" customHeight="1">
      <c r="A87" s="90"/>
      <c r="B87" s="107"/>
      <c r="C87" s="108"/>
      <c r="D87" s="42"/>
      <c r="E87" s="43"/>
      <c r="F87" s="44"/>
      <c r="G87" s="74"/>
      <c r="H87" s="74"/>
      <c r="I87" s="74"/>
      <c r="J87" s="80"/>
      <c r="K87" s="87">
        <f t="shared" si="3"/>
        <v>0</v>
      </c>
      <c r="L87" s="87">
        <f t="shared" si="4"/>
        <v>0</v>
      </c>
      <c r="M87" s="46">
        <f t="shared" si="5"/>
        <v>0</v>
      </c>
      <c r="N87" s="336"/>
      <c r="O87" s="336"/>
      <c r="P87" s="336"/>
      <c r="Q87" s="336"/>
      <c r="R87" s="336"/>
      <c r="S87" s="336"/>
      <c r="T87" s="336"/>
      <c r="U87" s="336"/>
      <c r="V87" s="336"/>
      <c r="W87" s="336"/>
      <c r="X87" s="336"/>
      <c r="Y87" s="336"/>
      <c r="Z87" s="336"/>
      <c r="AA87" s="336"/>
      <c r="AB87" s="336"/>
      <c r="AC87" s="336"/>
      <c r="AD87" s="83"/>
    </row>
    <row r="88" spans="1:30" ht="18" customHeight="1">
      <c r="A88" s="104">
        <v>5</v>
      </c>
      <c r="B88" s="60" t="s">
        <v>86</v>
      </c>
      <c r="C88" s="61" t="s">
        <v>87</v>
      </c>
      <c r="D88" s="42">
        <v>21100093905</v>
      </c>
      <c r="E88" s="43" t="s">
        <v>45</v>
      </c>
      <c r="F88" s="44" t="s">
        <v>235</v>
      </c>
      <c r="G88" s="74">
        <v>1</v>
      </c>
      <c r="H88" s="81">
        <v>15</v>
      </c>
      <c r="I88" s="82">
        <v>30</v>
      </c>
      <c r="J88" s="80">
        <v>62</v>
      </c>
      <c r="K88" s="87">
        <f t="shared" si="3"/>
        <v>1.3</v>
      </c>
      <c r="L88" s="87">
        <f t="shared" si="4"/>
        <v>1.2</v>
      </c>
      <c r="M88" s="46">
        <f t="shared" si="5"/>
        <v>46.5</v>
      </c>
      <c r="N88" s="367">
        <v>67.5</v>
      </c>
      <c r="O88" s="354">
        <v>0</v>
      </c>
      <c r="P88" s="352">
        <f>SUM(M88:M108)+N88+O88</f>
        <v>1180.5</v>
      </c>
      <c r="Q88" s="354">
        <v>0</v>
      </c>
      <c r="R88" s="352">
        <v>0</v>
      </c>
      <c r="S88" s="358">
        <v>450</v>
      </c>
      <c r="T88" s="354">
        <v>450</v>
      </c>
      <c r="U88" s="358">
        <v>112</v>
      </c>
      <c r="V88" s="356">
        <v>112</v>
      </c>
      <c r="W88" s="358">
        <v>56</v>
      </c>
      <c r="X88" s="354">
        <v>56</v>
      </c>
      <c r="Y88" s="352">
        <f>ROUND((P88-T88),1)</f>
        <v>730.5</v>
      </c>
      <c r="Z88" s="350">
        <f>IF(OR(SUM(V88:V108)="",SUM(Q88:Q108)=""),0,IF(OR(SUM(U88:U108)=320,SUM(V88:V108)&gt;0),ROUND((SUM(Q88:Q108)-SUM(V88:V108)),1),0))</f>
        <v>-112</v>
      </c>
      <c r="AA88" s="350">
        <f>IF(OR(SUM(X88:X108)="",SUM(R88:R108)=""),0,IF(OR(SUM(W88:W108)=160,SUM(X88:X108)&gt;0),ROUND((SUM(R88:R108)-SUM(X88:X108)),1),0))</f>
        <v>-56</v>
      </c>
      <c r="AB88" s="361"/>
      <c r="AC88" s="363">
        <f>SUM(Y88:AA108)</f>
        <v>562.5</v>
      </c>
      <c r="AD88" s="83"/>
    </row>
    <row r="89" spans="1:30" ht="18" customHeight="1">
      <c r="A89" s="90"/>
      <c r="B89" s="107"/>
      <c r="C89" s="108"/>
      <c r="D89" s="42">
        <v>71400119003</v>
      </c>
      <c r="E89" s="43" t="s">
        <v>45</v>
      </c>
      <c r="F89" s="44" t="s">
        <v>249</v>
      </c>
      <c r="G89" s="74">
        <v>1</v>
      </c>
      <c r="H89" s="81">
        <v>15</v>
      </c>
      <c r="I89" s="82">
        <v>30</v>
      </c>
      <c r="J89" s="80">
        <v>70</v>
      </c>
      <c r="K89" s="87">
        <f t="shared" si="3"/>
        <v>1.3</v>
      </c>
      <c r="L89" s="87">
        <f t="shared" si="4"/>
        <v>1.2</v>
      </c>
      <c r="M89" s="46">
        <f t="shared" si="5"/>
        <v>46.5</v>
      </c>
      <c r="N89" s="336"/>
      <c r="O89" s="336"/>
      <c r="P89" s="336"/>
      <c r="Q89" s="336"/>
      <c r="R89" s="336"/>
      <c r="S89" s="336"/>
      <c r="T89" s="336"/>
      <c r="U89" s="336"/>
      <c r="V89" s="336"/>
      <c r="W89" s="336"/>
      <c r="X89" s="336"/>
      <c r="Y89" s="336"/>
      <c r="Z89" s="336"/>
      <c r="AA89" s="336"/>
      <c r="AB89" s="336"/>
      <c r="AC89" s="336"/>
      <c r="AD89" s="83"/>
    </row>
    <row r="90" spans="1:30" s="260" customFormat="1" ht="18" customHeight="1">
      <c r="A90" s="121"/>
      <c r="B90" s="107"/>
      <c r="C90" s="108"/>
      <c r="D90" s="42">
        <v>21100119804</v>
      </c>
      <c r="E90" s="43" t="s">
        <v>161</v>
      </c>
      <c r="F90" s="44" t="s">
        <v>146</v>
      </c>
      <c r="G90" s="74">
        <v>1</v>
      </c>
      <c r="H90" s="81">
        <v>30</v>
      </c>
      <c r="I90" s="82"/>
      <c r="J90" s="80">
        <v>57</v>
      </c>
      <c r="K90" s="87">
        <f t="shared" si="3"/>
        <v>1.2</v>
      </c>
      <c r="L90" s="87">
        <f t="shared" si="4"/>
        <v>0</v>
      </c>
      <c r="M90" s="46">
        <f t="shared" si="5"/>
        <v>36</v>
      </c>
      <c r="N90" s="351"/>
      <c r="O90" s="351"/>
      <c r="P90" s="351"/>
      <c r="Q90" s="351"/>
      <c r="R90" s="351"/>
      <c r="S90" s="351"/>
      <c r="T90" s="351"/>
      <c r="U90" s="351"/>
      <c r="V90" s="351"/>
      <c r="W90" s="351"/>
      <c r="X90" s="351"/>
      <c r="Y90" s="351"/>
      <c r="Z90" s="351"/>
      <c r="AA90" s="351"/>
      <c r="AB90" s="351"/>
      <c r="AC90" s="351"/>
      <c r="AD90" s="83"/>
    </row>
    <row r="91" spans="1:30" ht="18" customHeight="1">
      <c r="A91" s="90"/>
      <c r="B91" s="107"/>
      <c r="C91" s="108"/>
      <c r="D91" s="42">
        <v>21100119804</v>
      </c>
      <c r="E91" s="43" t="s">
        <v>161</v>
      </c>
      <c r="F91" s="44" t="s">
        <v>146</v>
      </c>
      <c r="G91" s="74">
        <v>1</v>
      </c>
      <c r="H91" s="81"/>
      <c r="I91" s="82">
        <v>60</v>
      </c>
      <c r="J91" s="80">
        <v>30</v>
      </c>
      <c r="K91" s="87">
        <f t="shared" si="3"/>
        <v>0</v>
      </c>
      <c r="L91" s="87">
        <f t="shared" si="4"/>
        <v>1.1000000000000001</v>
      </c>
      <c r="M91" s="46">
        <f t="shared" si="5"/>
        <v>49.5</v>
      </c>
      <c r="N91" s="336"/>
      <c r="O91" s="336"/>
      <c r="P91" s="336"/>
      <c r="Q91" s="336"/>
      <c r="R91" s="336"/>
      <c r="S91" s="336"/>
      <c r="T91" s="336"/>
      <c r="U91" s="336"/>
      <c r="V91" s="336"/>
      <c r="W91" s="336"/>
      <c r="X91" s="336"/>
      <c r="Y91" s="336"/>
      <c r="Z91" s="336"/>
      <c r="AA91" s="336"/>
      <c r="AB91" s="336"/>
      <c r="AC91" s="336"/>
      <c r="AD91" s="83"/>
    </row>
    <row r="92" spans="1:30" ht="18" customHeight="1">
      <c r="A92" s="90"/>
      <c r="B92" s="107"/>
      <c r="C92" s="108"/>
      <c r="D92" s="42">
        <v>21100124401</v>
      </c>
      <c r="E92" s="43" t="s">
        <v>250</v>
      </c>
      <c r="F92" s="44" t="s">
        <v>183</v>
      </c>
      <c r="G92" s="74">
        <v>1</v>
      </c>
      <c r="H92" s="81">
        <v>15</v>
      </c>
      <c r="I92" s="82">
        <v>30</v>
      </c>
      <c r="J92" s="80">
        <v>39</v>
      </c>
      <c r="K92" s="87">
        <f t="shared" si="3"/>
        <v>1.2</v>
      </c>
      <c r="L92" s="87">
        <f t="shared" si="4"/>
        <v>1.2</v>
      </c>
      <c r="M92" s="46">
        <f t="shared" si="5"/>
        <v>45</v>
      </c>
      <c r="N92" s="336"/>
      <c r="O92" s="336"/>
      <c r="P92" s="336"/>
      <c r="Q92" s="336"/>
      <c r="R92" s="336"/>
      <c r="S92" s="336"/>
      <c r="T92" s="336"/>
      <c r="U92" s="336"/>
      <c r="V92" s="336"/>
      <c r="W92" s="336"/>
      <c r="X92" s="336"/>
      <c r="Y92" s="336"/>
      <c r="Z92" s="336"/>
      <c r="AA92" s="336"/>
      <c r="AB92" s="336"/>
      <c r="AC92" s="336"/>
      <c r="AD92" s="83"/>
    </row>
    <row r="93" spans="1:30" ht="18" customHeight="1">
      <c r="A93" s="90"/>
      <c r="B93" s="107"/>
      <c r="C93" s="108"/>
      <c r="D93" s="42">
        <v>21100124402</v>
      </c>
      <c r="E93" s="43" t="s">
        <v>250</v>
      </c>
      <c r="F93" s="44" t="s">
        <v>194</v>
      </c>
      <c r="G93" s="74">
        <v>1</v>
      </c>
      <c r="H93" s="81">
        <v>15</v>
      </c>
      <c r="I93" s="82">
        <v>30</v>
      </c>
      <c r="J93" s="80">
        <v>38</v>
      </c>
      <c r="K93" s="87">
        <f t="shared" si="3"/>
        <v>1.2</v>
      </c>
      <c r="L93" s="87">
        <f t="shared" si="4"/>
        <v>1.2</v>
      </c>
      <c r="M93" s="46">
        <f t="shared" si="5"/>
        <v>45</v>
      </c>
      <c r="N93" s="336"/>
      <c r="O93" s="336"/>
      <c r="P93" s="336"/>
      <c r="Q93" s="336"/>
      <c r="R93" s="336"/>
      <c r="S93" s="336"/>
      <c r="T93" s="336"/>
      <c r="U93" s="336"/>
      <c r="V93" s="336"/>
      <c r="W93" s="336"/>
      <c r="X93" s="336"/>
      <c r="Y93" s="336"/>
      <c r="Z93" s="336"/>
      <c r="AA93" s="336"/>
      <c r="AB93" s="336"/>
      <c r="AC93" s="336"/>
      <c r="AD93" s="83"/>
    </row>
    <row r="94" spans="1:30" ht="18" customHeight="1">
      <c r="A94" s="90"/>
      <c r="B94" s="107"/>
      <c r="C94" s="108"/>
      <c r="D94" s="42">
        <v>21100124403</v>
      </c>
      <c r="E94" s="43" t="s">
        <v>250</v>
      </c>
      <c r="F94" s="44" t="s">
        <v>195</v>
      </c>
      <c r="G94" s="74">
        <v>1</v>
      </c>
      <c r="H94" s="81">
        <v>15</v>
      </c>
      <c r="I94" s="82">
        <v>30</v>
      </c>
      <c r="J94" s="80">
        <v>43</v>
      </c>
      <c r="K94" s="87">
        <f t="shared" si="3"/>
        <v>1.2</v>
      </c>
      <c r="L94" s="87">
        <f t="shared" si="4"/>
        <v>1.2</v>
      </c>
      <c r="M94" s="46">
        <f t="shared" si="5"/>
        <v>45</v>
      </c>
      <c r="N94" s="336"/>
      <c r="O94" s="336"/>
      <c r="P94" s="336"/>
      <c r="Q94" s="336"/>
      <c r="R94" s="336"/>
      <c r="S94" s="336"/>
      <c r="T94" s="336"/>
      <c r="U94" s="336"/>
      <c r="V94" s="336"/>
      <c r="W94" s="336"/>
      <c r="X94" s="336"/>
      <c r="Y94" s="336"/>
      <c r="Z94" s="336"/>
      <c r="AA94" s="336"/>
      <c r="AB94" s="336"/>
      <c r="AC94" s="336"/>
      <c r="AD94" s="83"/>
    </row>
    <row r="95" spans="1:30" ht="18" customHeight="1">
      <c r="A95" s="90"/>
      <c r="B95" s="107"/>
      <c r="C95" s="108"/>
      <c r="D95" s="42">
        <v>21100124404</v>
      </c>
      <c r="E95" s="43" t="s">
        <v>250</v>
      </c>
      <c r="F95" s="44" t="s">
        <v>238</v>
      </c>
      <c r="G95" s="74">
        <v>1</v>
      </c>
      <c r="H95" s="81">
        <v>15</v>
      </c>
      <c r="I95" s="82">
        <v>30</v>
      </c>
      <c r="J95" s="80">
        <v>24</v>
      </c>
      <c r="K95" s="87">
        <f t="shared" si="3"/>
        <v>1</v>
      </c>
      <c r="L95" s="87">
        <f t="shared" si="4"/>
        <v>1</v>
      </c>
      <c r="M95" s="46">
        <f t="shared" si="5"/>
        <v>37.5</v>
      </c>
      <c r="N95" s="336"/>
      <c r="O95" s="336"/>
      <c r="P95" s="336"/>
      <c r="Q95" s="336"/>
      <c r="R95" s="336"/>
      <c r="S95" s="336"/>
      <c r="T95" s="336"/>
      <c r="U95" s="336"/>
      <c r="V95" s="336"/>
      <c r="W95" s="336"/>
      <c r="X95" s="336"/>
      <c r="Y95" s="336"/>
      <c r="Z95" s="336"/>
      <c r="AA95" s="336"/>
      <c r="AB95" s="336"/>
      <c r="AC95" s="336"/>
      <c r="AD95" s="83"/>
    </row>
    <row r="96" spans="1:30" ht="18" customHeight="1">
      <c r="A96" s="90"/>
      <c r="B96" s="107"/>
      <c r="C96" s="108"/>
      <c r="D96" s="42">
        <v>21100124406</v>
      </c>
      <c r="E96" s="43" t="s">
        <v>250</v>
      </c>
      <c r="F96" s="44" t="s">
        <v>251</v>
      </c>
      <c r="G96" s="74">
        <v>1</v>
      </c>
      <c r="H96" s="81">
        <v>15</v>
      </c>
      <c r="I96" s="82">
        <v>30</v>
      </c>
      <c r="J96" s="80">
        <v>62</v>
      </c>
      <c r="K96" s="87">
        <f t="shared" si="3"/>
        <v>1.3</v>
      </c>
      <c r="L96" s="87">
        <f t="shared" si="4"/>
        <v>1.2</v>
      </c>
      <c r="M96" s="46">
        <f t="shared" si="5"/>
        <v>46.5</v>
      </c>
      <c r="N96" s="336"/>
      <c r="O96" s="336"/>
      <c r="P96" s="336"/>
      <c r="Q96" s="336"/>
      <c r="R96" s="336"/>
      <c r="S96" s="336"/>
      <c r="T96" s="336"/>
      <c r="U96" s="336"/>
      <c r="V96" s="336"/>
      <c r="W96" s="336"/>
      <c r="X96" s="336"/>
      <c r="Y96" s="336"/>
      <c r="Z96" s="336"/>
      <c r="AA96" s="336"/>
      <c r="AB96" s="336"/>
      <c r="AC96" s="336"/>
      <c r="AD96" s="83"/>
    </row>
    <row r="97" spans="1:30" ht="18" customHeight="1">
      <c r="A97" s="121"/>
      <c r="B97" s="107"/>
      <c r="C97" s="108"/>
      <c r="D97" s="42">
        <v>21100124407</v>
      </c>
      <c r="E97" s="43" t="s">
        <v>250</v>
      </c>
      <c r="F97" s="44" t="s">
        <v>252</v>
      </c>
      <c r="G97" s="74">
        <v>1</v>
      </c>
      <c r="H97" s="81">
        <v>15</v>
      </c>
      <c r="I97" s="82">
        <v>30</v>
      </c>
      <c r="J97" s="80">
        <v>40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51"/>
      <c r="O97" s="351"/>
      <c r="P97" s="351"/>
      <c r="Q97" s="351"/>
      <c r="R97" s="351"/>
      <c r="S97" s="351"/>
      <c r="T97" s="351"/>
      <c r="U97" s="351"/>
      <c r="V97" s="351"/>
      <c r="W97" s="351"/>
      <c r="X97" s="351"/>
      <c r="Y97" s="351"/>
      <c r="Z97" s="351"/>
      <c r="AA97" s="351"/>
      <c r="AB97" s="351"/>
      <c r="AC97" s="351"/>
      <c r="AD97" s="83"/>
    </row>
    <row r="98" spans="1:30" ht="18" customHeight="1">
      <c r="A98" s="121"/>
      <c r="B98" s="107"/>
      <c r="C98" s="108"/>
      <c r="D98" s="42">
        <v>21100149101</v>
      </c>
      <c r="E98" s="43" t="s">
        <v>253</v>
      </c>
      <c r="F98" s="44" t="s">
        <v>254</v>
      </c>
      <c r="G98" s="74">
        <v>1</v>
      </c>
      <c r="H98" s="81">
        <v>30</v>
      </c>
      <c r="I98" s="82">
        <v>30</v>
      </c>
      <c r="J98" s="80">
        <v>39</v>
      </c>
      <c r="K98" s="87">
        <f t="shared" si="3"/>
        <v>1.2</v>
      </c>
      <c r="L98" s="87">
        <f t="shared" si="4"/>
        <v>1.2</v>
      </c>
      <c r="M98" s="46">
        <f t="shared" si="5"/>
        <v>63</v>
      </c>
      <c r="N98" s="351"/>
      <c r="O98" s="351"/>
      <c r="P98" s="351"/>
      <c r="Q98" s="351"/>
      <c r="R98" s="351"/>
      <c r="S98" s="351"/>
      <c r="T98" s="351"/>
      <c r="U98" s="351"/>
      <c r="V98" s="351"/>
      <c r="W98" s="351"/>
      <c r="X98" s="351"/>
      <c r="Y98" s="351"/>
      <c r="Z98" s="351"/>
      <c r="AA98" s="351"/>
      <c r="AB98" s="351"/>
      <c r="AC98" s="351"/>
      <c r="AD98" s="83"/>
    </row>
    <row r="99" spans="1:30" ht="18" customHeight="1">
      <c r="A99" s="121"/>
      <c r="B99" s="107"/>
      <c r="C99" s="108"/>
      <c r="D99" s="42">
        <v>21100149102</v>
      </c>
      <c r="E99" s="43" t="s">
        <v>253</v>
      </c>
      <c r="F99" s="44" t="s">
        <v>255</v>
      </c>
      <c r="G99" s="74">
        <v>1</v>
      </c>
      <c r="H99" s="81">
        <v>30</v>
      </c>
      <c r="I99" s="82">
        <v>30</v>
      </c>
      <c r="J99" s="80">
        <v>47</v>
      </c>
      <c r="K99" s="87">
        <f t="shared" si="3"/>
        <v>1.2</v>
      </c>
      <c r="L99" s="87">
        <f t="shared" si="4"/>
        <v>1.2</v>
      </c>
      <c r="M99" s="46">
        <f t="shared" si="5"/>
        <v>63</v>
      </c>
      <c r="N99" s="351"/>
      <c r="O99" s="351"/>
      <c r="P99" s="351"/>
      <c r="Q99" s="351"/>
      <c r="R99" s="351"/>
      <c r="S99" s="351"/>
      <c r="T99" s="351"/>
      <c r="U99" s="351"/>
      <c r="V99" s="351"/>
      <c r="W99" s="351"/>
      <c r="X99" s="351"/>
      <c r="Y99" s="351"/>
      <c r="Z99" s="351"/>
      <c r="AA99" s="351"/>
      <c r="AB99" s="351"/>
      <c r="AC99" s="351"/>
      <c r="AD99" s="83"/>
    </row>
    <row r="100" spans="1:30" ht="18" customHeight="1">
      <c r="A100" s="121"/>
      <c r="B100" s="107"/>
      <c r="C100" s="108"/>
      <c r="D100" s="42">
        <v>50600115201</v>
      </c>
      <c r="E100" s="43" t="s">
        <v>250</v>
      </c>
      <c r="F100" s="44" t="s">
        <v>256</v>
      </c>
      <c r="G100" s="74">
        <v>1</v>
      </c>
      <c r="H100" s="81">
        <v>45</v>
      </c>
      <c r="I100" s="82">
        <v>0</v>
      </c>
      <c r="J100" s="80">
        <v>64</v>
      </c>
      <c r="K100" s="87">
        <f t="shared" si="3"/>
        <v>1.3</v>
      </c>
      <c r="L100" s="87">
        <f t="shared" si="4"/>
        <v>0</v>
      </c>
      <c r="M100" s="46">
        <f t="shared" si="5"/>
        <v>58.5</v>
      </c>
      <c r="N100" s="351"/>
      <c r="O100" s="351"/>
      <c r="P100" s="351"/>
      <c r="Q100" s="351"/>
      <c r="R100" s="351"/>
      <c r="S100" s="351"/>
      <c r="T100" s="351"/>
      <c r="U100" s="351"/>
      <c r="V100" s="351"/>
      <c r="W100" s="351"/>
      <c r="X100" s="351"/>
      <c r="Y100" s="351"/>
      <c r="Z100" s="351"/>
      <c r="AA100" s="351"/>
      <c r="AB100" s="351"/>
      <c r="AC100" s="351"/>
      <c r="AD100" s="83"/>
    </row>
    <row r="101" spans="1:30" ht="18" customHeight="1">
      <c r="A101" s="90"/>
      <c r="B101" s="107"/>
      <c r="C101" s="108"/>
      <c r="D101" s="42" t="s">
        <v>257</v>
      </c>
      <c r="E101" s="43" t="s">
        <v>218</v>
      </c>
      <c r="F101" s="44" t="s">
        <v>258</v>
      </c>
      <c r="G101" s="74"/>
      <c r="H101" s="81"/>
      <c r="I101" s="82"/>
      <c r="J101" s="80"/>
      <c r="K101" s="87">
        <f t="shared" si="3"/>
        <v>0</v>
      </c>
      <c r="L101" s="87">
        <f t="shared" si="4"/>
        <v>0</v>
      </c>
      <c r="M101" s="46">
        <f t="shared" si="5"/>
        <v>0</v>
      </c>
      <c r="N101" s="336"/>
      <c r="O101" s="336"/>
      <c r="P101" s="336"/>
      <c r="Q101" s="336"/>
      <c r="R101" s="336"/>
      <c r="S101" s="336"/>
      <c r="T101" s="336"/>
      <c r="U101" s="336"/>
      <c r="V101" s="336"/>
      <c r="W101" s="336"/>
      <c r="X101" s="336"/>
      <c r="Y101" s="336"/>
      <c r="Z101" s="336"/>
      <c r="AA101" s="336"/>
      <c r="AB101" s="336"/>
      <c r="AC101" s="336"/>
      <c r="AD101" s="83"/>
    </row>
    <row r="102" spans="1:30" ht="18" customHeight="1">
      <c r="A102" s="90"/>
      <c r="B102" s="107"/>
      <c r="C102" s="108"/>
      <c r="D102" s="42"/>
      <c r="E102" s="43" t="s">
        <v>250</v>
      </c>
      <c r="F102" s="44" t="s">
        <v>163</v>
      </c>
      <c r="G102" s="74">
        <v>1</v>
      </c>
      <c r="H102" s="81">
        <v>45</v>
      </c>
      <c r="I102" s="82">
        <v>0</v>
      </c>
      <c r="J102" s="80">
        <v>10</v>
      </c>
      <c r="K102" s="87">
        <f t="shared" si="3"/>
        <v>1</v>
      </c>
      <c r="L102" s="87">
        <f t="shared" si="4"/>
        <v>0</v>
      </c>
      <c r="M102" s="46">
        <f t="shared" si="5"/>
        <v>45</v>
      </c>
      <c r="N102" s="336"/>
      <c r="O102" s="336"/>
      <c r="P102" s="336"/>
      <c r="Q102" s="336"/>
      <c r="R102" s="336"/>
      <c r="S102" s="336"/>
      <c r="T102" s="336"/>
      <c r="U102" s="336"/>
      <c r="V102" s="336"/>
      <c r="W102" s="336"/>
      <c r="X102" s="336"/>
      <c r="Y102" s="336"/>
      <c r="Z102" s="336"/>
      <c r="AA102" s="336"/>
      <c r="AB102" s="336"/>
      <c r="AC102" s="336"/>
      <c r="AD102" s="83"/>
    </row>
    <row r="103" spans="1:30" ht="18" customHeight="1">
      <c r="A103" s="90"/>
      <c r="B103" s="107"/>
      <c r="C103" s="108"/>
      <c r="D103" s="42"/>
      <c r="E103" s="43" t="s">
        <v>45</v>
      </c>
      <c r="F103" s="44" t="s">
        <v>185</v>
      </c>
      <c r="G103" s="74">
        <v>2</v>
      </c>
      <c r="H103" s="81">
        <v>15</v>
      </c>
      <c r="I103" s="82">
        <v>30</v>
      </c>
      <c r="J103" s="80">
        <v>40</v>
      </c>
      <c r="K103" s="87">
        <f t="shared" si="3"/>
        <v>1.2</v>
      </c>
      <c r="L103" s="87">
        <f t="shared" si="4"/>
        <v>1.2</v>
      </c>
      <c r="M103" s="46">
        <f t="shared" si="5"/>
        <v>45</v>
      </c>
      <c r="N103" s="336"/>
      <c r="O103" s="336"/>
      <c r="P103" s="336"/>
      <c r="Q103" s="336"/>
      <c r="R103" s="336"/>
      <c r="S103" s="336"/>
      <c r="T103" s="336"/>
      <c r="U103" s="336"/>
      <c r="V103" s="336"/>
      <c r="W103" s="336"/>
      <c r="X103" s="336"/>
      <c r="Y103" s="336"/>
      <c r="Z103" s="336"/>
      <c r="AA103" s="336"/>
      <c r="AB103" s="336"/>
      <c r="AC103" s="336"/>
      <c r="AD103" s="83"/>
    </row>
    <row r="104" spans="1:30" ht="18" customHeight="1">
      <c r="A104" s="90"/>
      <c r="B104" s="107"/>
      <c r="C104" s="108"/>
      <c r="D104" s="42"/>
      <c r="E104" s="43" t="s">
        <v>250</v>
      </c>
      <c r="F104" s="44" t="s">
        <v>185</v>
      </c>
      <c r="G104" s="74">
        <v>2</v>
      </c>
      <c r="H104" s="81">
        <v>15</v>
      </c>
      <c r="I104" s="82">
        <v>30</v>
      </c>
      <c r="J104" s="80">
        <v>40</v>
      </c>
      <c r="K104" s="87">
        <f t="shared" si="3"/>
        <v>1.2</v>
      </c>
      <c r="L104" s="87">
        <f t="shared" si="4"/>
        <v>1.2</v>
      </c>
      <c r="M104" s="46">
        <f t="shared" si="5"/>
        <v>45</v>
      </c>
      <c r="N104" s="336"/>
      <c r="O104" s="336"/>
      <c r="P104" s="336"/>
      <c r="Q104" s="336"/>
      <c r="R104" s="336"/>
      <c r="S104" s="336"/>
      <c r="T104" s="336"/>
      <c r="U104" s="336"/>
      <c r="V104" s="336"/>
      <c r="W104" s="336"/>
      <c r="X104" s="336"/>
      <c r="Y104" s="336"/>
      <c r="Z104" s="336"/>
      <c r="AA104" s="336"/>
      <c r="AB104" s="336"/>
      <c r="AC104" s="336"/>
      <c r="AD104" s="83"/>
    </row>
    <row r="105" spans="1:30" s="225" customFormat="1" ht="18" customHeight="1">
      <c r="A105" s="121"/>
      <c r="B105" s="107"/>
      <c r="C105" s="108"/>
      <c r="D105" s="42"/>
      <c r="E105" s="43" t="s">
        <v>394</v>
      </c>
      <c r="F105" s="44" t="s">
        <v>194</v>
      </c>
      <c r="G105" s="74">
        <v>2</v>
      </c>
      <c r="H105" s="81">
        <v>45</v>
      </c>
      <c r="I105" s="82">
        <v>30</v>
      </c>
      <c r="J105" s="80">
        <v>38</v>
      </c>
      <c r="K105" s="87">
        <f t="shared" si="3"/>
        <v>1.2</v>
      </c>
      <c r="L105" s="87">
        <f t="shared" si="4"/>
        <v>1.2</v>
      </c>
      <c r="M105" s="46">
        <f t="shared" si="5"/>
        <v>81</v>
      </c>
      <c r="N105" s="351"/>
      <c r="O105" s="351"/>
      <c r="P105" s="351"/>
      <c r="Q105" s="351"/>
      <c r="R105" s="351"/>
      <c r="S105" s="351"/>
      <c r="T105" s="351"/>
      <c r="U105" s="351"/>
      <c r="V105" s="351"/>
      <c r="W105" s="351"/>
      <c r="X105" s="351"/>
      <c r="Y105" s="351"/>
      <c r="Z105" s="351"/>
      <c r="AA105" s="351"/>
      <c r="AB105" s="351"/>
      <c r="AC105" s="351"/>
      <c r="AD105" s="83"/>
    </row>
    <row r="106" spans="1:30" s="206" customFormat="1" ht="18" customHeight="1">
      <c r="A106" s="121"/>
      <c r="B106" s="107"/>
      <c r="C106" s="108"/>
      <c r="D106" s="42"/>
      <c r="E106" s="43" t="s">
        <v>161</v>
      </c>
      <c r="F106" s="44" t="s">
        <v>375</v>
      </c>
      <c r="G106" s="74">
        <v>2</v>
      </c>
      <c r="H106" s="81">
        <v>30</v>
      </c>
      <c r="I106" s="82">
        <v>60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90</v>
      </c>
      <c r="N106" s="351"/>
      <c r="O106" s="351"/>
      <c r="P106" s="351"/>
      <c r="Q106" s="351"/>
      <c r="R106" s="351"/>
      <c r="S106" s="351"/>
      <c r="T106" s="351"/>
      <c r="U106" s="351"/>
      <c r="V106" s="351"/>
      <c r="W106" s="351"/>
      <c r="X106" s="351"/>
      <c r="Y106" s="351"/>
      <c r="Z106" s="351"/>
      <c r="AA106" s="351"/>
      <c r="AB106" s="351"/>
      <c r="AC106" s="351"/>
      <c r="AD106" s="83"/>
    </row>
    <row r="107" spans="1:30" ht="18" customHeight="1">
      <c r="A107" s="90"/>
      <c r="B107" s="107"/>
      <c r="C107" s="108"/>
      <c r="D107" s="42"/>
      <c r="E107" s="43" t="s">
        <v>161</v>
      </c>
      <c r="F107" s="44" t="s">
        <v>376</v>
      </c>
      <c r="G107" s="74">
        <v>2</v>
      </c>
      <c r="H107" s="81">
        <v>30</v>
      </c>
      <c r="I107" s="82">
        <v>60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90</v>
      </c>
      <c r="N107" s="336"/>
      <c r="O107" s="336"/>
      <c r="P107" s="336"/>
      <c r="Q107" s="336"/>
      <c r="R107" s="336"/>
      <c r="S107" s="336"/>
      <c r="T107" s="336"/>
      <c r="U107" s="336"/>
      <c r="V107" s="336"/>
      <c r="W107" s="336"/>
      <c r="X107" s="336"/>
      <c r="Y107" s="336"/>
      <c r="Z107" s="336"/>
      <c r="AA107" s="336"/>
      <c r="AB107" s="336"/>
      <c r="AC107" s="336"/>
      <c r="AD107" s="83"/>
    </row>
    <row r="108" spans="1:30" s="260" customFormat="1" ht="18" customHeight="1">
      <c r="A108" s="121"/>
      <c r="B108" s="107"/>
      <c r="C108" s="108"/>
      <c r="D108" s="42"/>
      <c r="E108" s="43" t="s">
        <v>161</v>
      </c>
      <c r="F108" s="44" t="s">
        <v>390</v>
      </c>
      <c r="G108" s="74">
        <v>2</v>
      </c>
      <c r="H108" s="81">
        <v>30</v>
      </c>
      <c r="I108" s="82">
        <v>60</v>
      </c>
      <c r="J108" s="80">
        <v>40</v>
      </c>
      <c r="K108" s="87">
        <f t="shared" si="3"/>
        <v>1.2</v>
      </c>
      <c r="L108" s="87">
        <f t="shared" si="4"/>
        <v>1.2</v>
      </c>
      <c r="M108" s="46">
        <f t="shared" si="5"/>
        <v>90</v>
      </c>
      <c r="N108" s="351"/>
      <c r="O108" s="351"/>
      <c r="P108" s="351"/>
      <c r="Q108" s="351"/>
      <c r="R108" s="351"/>
      <c r="S108" s="351"/>
      <c r="T108" s="351"/>
      <c r="U108" s="351"/>
      <c r="V108" s="351"/>
      <c r="W108" s="351"/>
      <c r="X108" s="351"/>
      <c r="Y108" s="351"/>
      <c r="Z108" s="351"/>
      <c r="AA108" s="351"/>
      <c r="AB108" s="351"/>
      <c r="AC108" s="351"/>
      <c r="AD108" s="83"/>
    </row>
    <row r="109" spans="1:30" ht="18" customHeight="1">
      <c r="A109" s="104">
        <v>6</v>
      </c>
      <c r="B109" s="91" t="s">
        <v>88</v>
      </c>
      <c r="C109" s="101" t="s">
        <v>89</v>
      </c>
      <c r="D109" s="42" t="s">
        <v>222</v>
      </c>
      <c r="E109" s="43" t="s">
        <v>186</v>
      </c>
      <c r="F109" s="44" t="s">
        <v>380</v>
      </c>
      <c r="G109" s="111">
        <v>1</v>
      </c>
      <c r="H109" s="140">
        <v>15</v>
      </c>
      <c r="I109" s="140">
        <v>60</v>
      </c>
      <c r="J109" s="80">
        <v>43</v>
      </c>
      <c r="K109" s="87">
        <f t="shared" si="3"/>
        <v>1.2</v>
      </c>
      <c r="L109" s="87">
        <f t="shared" si="4"/>
        <v>1.2</v>
      </c>
      <c r="M109" s="46">
        <f t="shared" si="5"/>
        <v>72</v>
      </c>
      <c r="N109" s="376">
        <v>67.5</v>
      </c>
      <c r="O109" s="376">
        <v>0</v>
      </c>
      <c r="P109" s="365">
        <f>SUM(M109:M127)+N109+O109</f>
        <v>844.5</v>
      </c>
      <c r="Q109" s="384">
        <v>0</v>
      </c>
      <c r="R109" s="365">
        <v>0</v>
      </c>
      <c r="S109" s="402">
        <v>450</v>
      </c>
      <c r="T109" s="384">
        <v>450</v>
      </c>
      <c r="U109" s="402">
        <v>112</v>
      </c>
      <c r="V109" s="384">
        <v>112</v>
      </c>
      <c r="W109" s="402">
        <v>56</v>
      </c>
      <c r="X109" s="384">
        <v>56</v>
      </c>
      <c r="Y109" s="365">
        <f>ROUND((P109-T109),1)</f>
        <v>394.5</v>
      </c>
      <c r="Z109" s="348">
        <f>IF(OR(SUM(V109:V127)="",SUM(Q109:Q127)=""),0,IF(OR(SUM(U109:U127)=320,SUM(V109:V127)&gt;0),ROUND((SUM(Q109:Q127)-SUM(V109:V127)),1),0))</f>
        <v>-112</v>
      </c>
      <c r="AA109" s="348">
        <f>IF(OR(SUM(X109:X127)="",SUM(R109:R127)=""),0,IF(OR(SUM(W109:W127)=160,SUM(X109:X127)&gt;0),ROUND((SUM(R109:R127)-SUM(X109:X127)),1),0))</f>
        <v>-56</v>
      </c>
      <c r="AB109" s="384"/>
      <c r="AC109" s="362">
        <f>SUM(Y109:AA127)</f>
        <v>226.5</v>
      </c>
      <c r="AD109" s="83"/>
    </row>
    <row r="110" spans="1:30" ht="18" customHeight="1">
      <c r="A110" s="90"/>
      <c r="B110" s="84"/>
      <c r="C110" s="85"/>
      <c r="D110" s="42" t="s">
        <v>223</v>
      </c>
      <c r="E110" s="43" t="s">
        <v>161</v>
      </c>
      <c r="F110" s="44" t="s">
        <v>224</v>
      </c>
      <c r="G110" s="141">
        <v>1</v>
      </c>
      <c r="H110" s="142">
        <v>30</v>
      </c>
      <c r="I110" s="142">
        <v>0</v>
      </c>
      <c r="J110" s="80">
        <v>72</v>
      </c>
      <c r="K110" s="87">
        <f t="shared" si="3"/>
        <v>1.3</v>
      </c>
      <c r="L110" s="87">
        <f t="shared" si="4"/>
        <v>0</v>
      </c>
      <c r="M110" s="46">
        <f t="shared" si="5"/>
        <v>39</v>
      </c>
      <c r="N110" s="334"/>
      <c r="O110" s="334"/>
      <c r="P110" s="334"/>
      <c r="Q110" s="334"/>
      <c r="R110" s="334"/>
      <c r="S110" s="334"/>
      <c r="T110" s="334"/>
      <c r="U110" s="334"/>
      <c r="V110" s="334"/>
      <c r="W110" s="334"/>
      <c r="X110" s="334"/>
      <c r="Y110" s="334"/>
      <c r="Z110" s="334"/>
      <c r="AA110" s="334"/>
      <c r="AB110" s="334"/>
      <c r="AC110" s="334"/>
      <c r="AD110" s="83"/>
    </row>
    <row r="111" spans="1:30" ht="18" customHeight="1">
      <c r="A111" s="90"/>
      <c r="B111" s="84"/>
      <c r="C111" s="85"/>
      <c r="D111" s="42" t="s">
        <v>223</v>
      </c>
      <c r="E111" s="43" t="s">
        <v>225</v>
      </c>
      <c r="F111" s="44" t="s">
        <v>224</v>
      </c>
      <c r="G111" s="141">
        <v>1</v>
      </c>
      <c r="H111" s="142">
        <v>0</v>
      </c>
      <c r="I111" s="142">
        <v>60</v>
      </c>
      <c r="J111" s="80">
        <v>36</v>
      </c>
      <c r="K111" s="87">
        <f t="shared" si="3"/>
        <v>0</v>
      </c>
      <c r="L111" s="87">
        <f t="shared" si="4"/>
        <v>1.2</v>
      </c>
      <c r="M111" s="46">
        <f t="shared" si="5"/>
        <v>54</v>
      </c>
      <c r="N111" s="334"/>
      <c r="O111" s="334"/>
      <c r="P111" s="334"/>
      <c r="Q111" s="334"/>
      <c r="R111" s="334"/>
      <c r="S111" s="334"/>
      <c r="T111" s="334"/>
      <c r="U111" s="334"/>
      <c r="V111" s="334"/>
      <c r="W111" s="334"/>
      <c r="X111" s="334"/>
      <c r="Y111" s="334"/>
      <c r="Z111" s="334"/>
      <c r="AA111" s="334"/>
      <c r="AB111" s="334"/>
      <c r="AC111" s="334"/>
      <c r="AD111" s="83"/>
    </row>
    <row r="112" spans="1:30" ht="18" customHeight="1">
      <c r="A112" s="90"/>
      <c r="B112" s="84"/>
      <c r="C112" s="85"/>
      <c r="D112" s="42" t="s">
        <v>223</v>
      </c>
      <c r="E112" s="43" t="s">
        <v>226</v>
      </c>
      <c r="F112" s="44" t="s">
        <v>224</v>
      </c>
      <c r="G112" s="141">
        <v>1</v>
      </c>
      <c r="H112" s="142">
        <v>0</v>
      </c>
      <c r="I112" s="142">
        <v>60</v>
      </c>
      <c r="J112" s="80">
        <v>36</v>
      </c>
      <c r="K112" s="87">
        <f t="shared" si="3"/>
        <v>0</v>
      </c>
      <c r="L112" s="87">
        <f t="shared" si="4"/>
        <v>1.2</v>
      </c>
      <c r="M112" s="46">
        <f t="shared" si="5"/>
        <v>54</v>
      </c>
      <c r="N112" s="334"/>
      <c r="O112" s="334"/>
      <c r="P112" s="334"/>
      <c r="Q112" s="334"/>
      <c r="R112" s="334"/>
      <c r="S112" s="334"/>
      <c r="T112" s="334"/>
      <c r="U112" s="334"/>
      <c r="V112" s="334"/>
      <c r="W112" s="334"/>
      <c r="X112" s="334"/>
      <c r="Y112" s="334"/>
      <c r="Z112" s="334"/>
      <c r="AA112" s="334"/>
      <c r="AB112" s="334"/>
      <c r="AC112" s="334"/>
      <c r="AD112" s="83"/>
    </row>
    <row r="113" spans="1:30" ht="18" customHeight="1">
      <c r="A113" s="90"/>
      <c r="B113" s="84"/>
      <c r="C113" s="85"/>
      <c r="D113" s="42" t="s">
        <v>227</v>
      </c>
      <c r="E113" s="43" t="s">
        <v>228</v>
      </c>
      <c r="F113" s="44" t="s">
        <v>146</v>
      </c>
      <c r="G113" s="141">
        <v>1</v>
      </c>
      <c r="H113" s="142">
        <v>15</v>
      </c>
      <c r="I113" s="142">
        <v>0</v>
      </c>
      <c r="J113" s="80">
        <v>57</v>
      </c>
      <c r="K113" s="87">
        <f t="shared" si="3"/>
        <v>1.2</v>
      </c>
      <c r="L113" s="87">
        <f t="shared" si="4"/>
        <v>0</v>
      </c>
      <c r="M113" s="46">
        <f t="shared" si="5"/>
        <v>18</v>
      </c>
      <c r="N113" s="334"/>
      <c r="O113" s="334"/>
      <c r="P113" s="334"/>
      <c r="Q113" s="334"/>
      <c r="R113" s="334"/>
      <c r="S113" s="334"/>
      <c r="T113" s="334"/>
      <c r="U113" s="334"/>
      <c r="V113" s="334"/>
      <c r="W113" s="334"/>
      <c r="X113" s="334"/>
      <c r="Y113" s="334"/>
      <c r="Z113" s="334"/>
      <c r="AA113" s="334"/>
      <c r="AB113" s="334"/>
      <c r="AC113" s="334"/>
      <c r="AD113" s="83"/>
    </row>
    <row r="114" spans="1:30" ht="18" customHeight="1">
      <c r="A114" s="90"/>
      <c r="B114" s="84"/>
      <c r="C114" s="85"/>
      <c r="D114" s="42" t="s">
        <v>227</v>
      </c>
      <c r="E114" s="43" t="s">
        <v>229</v>
      </c>
      <c r="F114" s="44" t="s">
        <v>146</v>
      </c>
      <c r="G114" s="141">
        <v>1</v>
      </c>
      <c r="H114" s="142">
        <v>0</v>
      </c>
      <c r="I114" s="142">
        <v>60</v>
      </c>
      <c r="J114" s="80">
        <v>29</v>
      </c>
      <c r="K114" s="87">
        <f t="shared" si="3"/>
        <v>0</v>
      </c>
      <c r="L114" s="87">
        <f t="shared" si="4"/>
        <v>1</v>
      </c>
      <c r="M114" s="46">
        <f t="shared" si="5"/>
        <v>45</v>
      </c>
      <c r="N114" s="334"/>
      <c r="O114" s="334"/>
      <c r="P114" s="334"/>
      <c r="Q114" s="334"/>
      <c r="R114" s="334"/>
      <c r="S114" s="334"/>
      <c r="T114" s="334"/>
      <c r="U114" s="334"/>
      <c r="V114" s="334"/>
      <c r="W114" s="334"/>
      <c r="X114" s="334"/>
      <c r="Y114" s="334"/>
      <c r="Z114" s="334"/>
      <c r="AA114" s="334"/>
      <c r="AB114" s="334"/>
      <c r="AC114" s="334"/>
      <c r="AD114" s="83"/>
    </row>
    <row r="115" spans="1:30" ht="18" customHeight="1">
      <c r="A115" s="90"/>
      <c r="B115" s="84"/>
      <c r="C115" s="85"/>
      <c r="D115" s="42" t="s">
        <v>227</v>
      </c>
      <c r="E115" s="43" t="s">
        <v>230</v>
      </c>
      <c r="F115" s="44" t="s">
        <v>146</v>
      </c>
      <c r="G115" s="141">
        <v>1</v>
      </c>
      <c r="H115" s="142">
        <v>0</v>
      </c>
      <c r="I115" s="142">
        <v>60</v>
      </c>
      <c r="J115" s="80">
        <v>28</v>
      </c>
      <c r="K115" s="87">
        <f t="shared" si="3"/>
        <v>0</v>
      </c>
      <c r="L115" s="87">
        <f t="shared" si="4"/>
        <v>1</v>
      </c>
      <c r="M115" s="46">
        <f t="shared" si="5"/>
        <v>45</v>
      </c>
      <c r="N115" s="334"/>
      <c r="O115" s="334"/>
      <c r="P115" s="334"/>
      <c r="Q115" s="334"/>
      <c r="R115" s="334"/>
      <c r="S115" s="334"/>
      <c r="T115" s="334"/>
      <c r="U115" s="334"/>
      <c r="V115" s="334"/>
      <c r="W115" s="334"/>
      <c r="X115" s="334"/>
      <c r="Y115" s="334"/>
      <c r="Z115" s="334"/>
      <c r="AA115" s="334"/>
      <c r="AB115" s="334"/>
      <c r="AC115" s="334"/>
      <c r="AD115" s="83"/>
    </row>
    <row r="116" spans="1:30" ht="18" customHeight="1">
      <c r="A116" s="90"/>
      <c r="B116" s="84"/>
      <c r="C116" s="85"/>
      <c r="D116" s="42" t="s">
        <v>231</v>
      </c>
      <c r="E116" s="43" t="s">
        <v>228</v>
      </c>
      <c r="F116" s="44" t="s">
        <v>232</v>
      </c>
      <c r="G116" s="141">
        <v>1</v>
      </c>
      <c r="H116" s="142">
        <v>15</v>
      </c>
      <c r="I116" s="142">
        <v>0</v>
      </c>
      <c r="J116" s="80">
        <v>56</v>
      </c>
      <c r="K116" s="87">
        <f t="shared" si="3"/>
        <v>1.2</v>
      </c>
      <c r="L116" s="87">
        <f t="shared" si="4"/>
        <v>0</v>
      </c>
      <c r="M116" s="46">
        <f t="shared" si="5"/>
        <v>18</v>
      </c>
      <c r="N116" s="334"/>
      <c r="O116" s="334"/>
      <c r="P116" s="334"/>
      <c r="Q116" s="334"/>
      <c r="R116" s="334"/>
      <c r="S116" s="334"/>
      <c r="T116" s="334"/>
      <c r="U116" s="334"/>
      <c r="V116" s="334"/>
      <c r="W116" s="334"/>
      <c r="X116" s="334"/>
      <c r="Y116" s="334"/>
      <c r="Z116" s="334"/>
      <c r="AA116" s="334"/>
      <c r="AB116" s="334"/>
      <c r="AC116" s="334"/>
      <c r="AD116" s="83"/>
    </row>
    <row r="117" spans="1:30" ht="18" customHeight="1">
      <c r="A117" s="90"/>
      <c r="B117" s="84"/>
      <c r="C117" s="85"/>
      <c r="D117" s="42" t="s">
        <v>231</v>
      </c>
      <c r="E117" s="43" t="s">
        <v>229</v>
      </c>
      <c r="F117" s="44" t="s">
        <v>232</v>
      </c>
      <c r="G117" s="141">
        <v>1</v>
      </c>
      <c r="H117" s="142">
        <v>0</v>
      </c>
      <c r="I117" s="142">
        <v>60</v>
      </c>
      <c r="J117" s="80">
        <v>28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34"/>
      <c r="O117" s="334"/>
      <c r="P117" s="334"/>
      <c r="Q117" s="334"/>
      <c r="R117" s="334"/>
      <c r="S117" s="334"/>
      <c r="T117" s="334"/>
      <c r="U117" s="334"/>
      <c r="V117" s="334"/>
      <c r="W117" s="334"/>
      <c r="X117" s="334"/>
      <c r="Y117" s="334"/>
      <c r="Z117" s="334"/>
      <c r="AA117" s="334"/>
      <c r="AB117" s="334"/>
      <c r="AC117" s="334"/>
      <c r="AD117" s="83"/>
    </row>
    <row r="118" spans="1:30" ht="18" customHeight="1">
      <c r="A118" s="121"/>
      <c r="B118" s="84"/>
      <c r="C118" s="85"/>
      <c r="D118" s="42" t="s">
        <v>231</v>
      </c>
      <c r="E118" s="43" t="s">
        <v>230</v>
      </c>
      <c r="F118" s="44" t="s">
        <v>232</v>
      </c>
      <c r="G118" s="141">
        <v>1</v>
      </c>
      <c r="H118" s="142">
        <v>0</v>
      </c>
      <c r="I118" s="142">
        <v>60</v>
      </c>
      <c r="J118" s="80">
        <v>28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34"/>
      <c r="O118" s="334"/>
      <c r="P118" s="334"/>
      <c r="Q118" s="334"/>
      <c r="R118" s="334"/>
      <c r="S118" s="334"/>
      <c r="T118" s="334"/>
      <c r="U118" s="334"/>
      <c r="V118" s="334"/>
      <c r="W118" s="334"/>
      <c r="X118" s="334"/>
      <c r="Y118" s="334"/>
      <c r="Z118" s="334"/>
      <c r="AA118" s="334"/>
      <c r="AB118" s="334"/>
      <c r="AC118" s="334"/>
      <c r="AD118" s="83"/>
    </row>
    <row r="119" spans="1:30" ht="18" customHeight="1">
      <c r="A119" s="121"/>
      <c r="B119" s="84"/>
      <c r="C119" s="85"/>
      <c r="D119" s="42" t="s">
        <v>233</v>
      </c>
      <c r="E119" s="43" t="s">
        <v>161</v>
      </c>
      <c r="F119" s="44" t="s">
        <v>232</v>
      </c>
      <c r="G119" s="141">
        <v>1</v>
      </c>
      <c r="H119" s="142">
        <v>30</v>
      </c>
      <c r="I119" s="142">
        <v>0</v>
      </c>
      <c r="J119" s="80">
        <v>54</v>
      </c>
      <c r="K119" s="87">
        <f t="shared" si="3"/>
        <v>1.2</v>
      </c>
      <c r="L119" s="87">
        <f t="shared" si="4"/>
        <v>0</v>
      </c>
      <c r="M119" s="46">
        <f t="shared" si="5"/>
        <v>36</v>
      </c>
      <c r="N119" s="334"/>
      <c r="O119" s="334"/>
      <c r="P119" s="334"/>
      <c r="Q119" s="334"/>
      <c r="R119" s="334"/>
      <c r="S119" s="334"/>
      <c r="T119" s="334"/>
      <c r="U119" s="334"/>
      <c r="V119" s="334"/>
      <c r="W119" s="334"/>
      <c r="X119" s="334"/>
      <c r="Y119" s="334"/>
      <c r="Z119" s="334"/>
      <c r="AA119" s="334"/>
      <c r="AB119" s="334"/>
      <c r="AC119" s="334"/>
      <c r="AD119" s="83"/>
    </row>
    <row r="120" spans="1:30" ht="18" customHeight="1">
      <c r="A120" s="121"/>
      <c r="B120" s="84"/>
      <c r="C120" s="85"/>
      <c r="D120" s="42" t="s">
        <v>233</v>
      </c>
      <c r="E120" s="43" t="s">
        <v>225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27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34"/>
      <c r="O120" s="334"/>
      <c r="P120" s="334"/>
      <c r="Q120" s="334"/>
      <c r="R120" s="334"/>
      <c r="S120" s="334"/>
      <c r="T120" s="334"/>
      <c r="U120" s="334"/>
      <c r="V120" s="334"/>
      <c r="W120" s="334"/>
      <c r="X120" s="334"/>
      <c r="Y120" s="334"/>
      <c r="Z120" s="334"/>
      <c r="AA120" s="334"/>
      <c r="AB120" s="334"/>
      <c r="AC120" s="334"/>
      <c r="AD120" s="83"/>
    </row>
    <row r="121" spans="1:30" ht="18" customHeight="1">
      <c r="A121" s="121"/>
      <c r="B121" s="84"/>
      <c r="C121" s="85"/>
      <c r="D121" s="42" t="s">
        <v>233</v>
      </c>
      <c r="E121" s="43" t="s">
        <v>226</v>
      </c>
      <c r="F121" s="44" t="s">
        <v>232</v>
      </c>
      <c r="G121" s="141">
        <v>1</v>
      </c>
      <c r="H121" s="142">
        <v>0</v>
      </c>
      <c r="I121" s="142">
        <v>60</v>
      </c>
      <c r="J121" s="80">
        <v>27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34"/>
      <c r="O121" s="334"/>
      <c r="P121" s="334"/>
      <c r="Q121" s="334"/>
      <c r="R121" s="334"/>
      <c r="S121" s="334"/>
      <c r="T121" s="334"/>
      <c r="U121" s="334"/>
      <c r="V121" s="334"/>
      <c r="W121" s="334"/>
      <c r="X121" s="334"/>
      <c r="Y121" s="334"/>
      <c r="Z121" s="334"/>
      <c r="AA121" s="334"/>
      <c r="AB121" s="334"/>
      <c r="AC121" s="334"/>
      <c r="AD121" s="83"/>
    </row>
    <row r="122" spans="1:30" ht="18" customHeight="1">
      <c r="A122" s="121"/>
      <c r="B122" s="84"/>
      <c r="C122" s="85"/>
      <c r="D122" s="42"/>
      <c r="E122" s="43" t="s">
        <v>218</v>
      </c>
      <c r="F122" s="184" t="s">
        <v>209</v>
      </c>
      <c r="G122" s="141"/>
      <c r="H122" s="142"/>
      <c r="I122" s="142"/>
      <c r="J122" s="80"/>
      <c r="K122" s="87">
        <f t="shared" si="3"/>
        <v>0</v>
      </c>
      <c r="L122" s="87">
        <f t="shared" si="4"/>
        <v>0</v>
      </c>
      <c r="M122" s="46">
        <f t="shared" si="5"/>
        <v>0</v>
      </c>
      <c r="N122" s="334"/>
      <c r="O122" s="334"/>
      <c r="P122" s="334"/>
      <c r="Q122" s="334"/>
      <c r="R122" s="334"/>
      <c r="S122" s="334"/>
      <c r="T122" s="334"/>
      <c r="U122" s="334"/>
      <c r="V122" s="334"/>
      <c r="W122" s="334"/>
      <c r="X122" s="334"/>
      <c r="Y122" s="334"/>
      <c r="Z122" s="334"/>
      <c r="AA122" s="334"/>
      <c r="AB122" s="334"/>
      <c r="AC122" s="334"/>
      <c r="AD122" s="83"/>
    </row>
    <row r="123" spans="1:30" ht="18" customHeight="1">
      <c r="A123" s="121"/>
      <c r="B123" s="84"/>
      <c r="C123" s="85"/>
      <c r="D123" s="42"/>
      <c r="E123" s="43" t="s">
        <v>345</v>
      </c>
      <c r="F123" s="44" t="s">
        <v>380</v>
      </c>
      <c r="G123" s="141">
        <v>2</v>
      </c>
      <c r="H123" s="142">
        <v>30</v>
      </c>
      <c r="I123" s="142">
        <v>60</v>
      </c>
      <c r="J123" s="80">
        <v>40</v>
      </c>
      <c r="K123" s="87">
        <f t="shared" si="3"/>
        <v>1.2</v>
      </c>
      <c r="L123" s="87">
        <f t="shared" si="4"/>
        <v>1.2</v>
      </c>
      <c r="M123" s="46">
        <f t="shared" si="5"/>
        <v>90</v>
      </c>
      <c r="N123" s="334"/>
      <c r="O123" s="334"/>
      <c r="P123" s="334"/>
      <c r="Q123" s="334"/>
      <c r="R123" s="334"/>
      <c r="S123" s="334"/>
      <c r="T123" s="334"/>
      <c r="U123" s="334"/>
      <c r="V123" s="334"/>
      <c r="W123" s="334"/>
      <c r="X123" s="334"/>
      <c r="Y123" s="334"/>
      <c r="Z123" s="334"/>
      <c r="AA123" s="334"/>
      <c r="AB123" s="334"/>
      <c r="AC123" s="334"/>
      <c r="AD123" s="83"/>
    </row>
    <row r="124" spans="1:30" ht="18" hidden="1" customHeight="1">
      <c r="A124" s="90"/>
      <c r="B124" s="84"/>
      <c r="C124" s="85"/>
      <c r="D124" s="42"/>
      <c r="E124" s="43"/>
      <c r="F124" s="44"/>
      <c r="G124" s="141"/>
      <c r="H124" s="142"/>
      <c r="I124" s="142"/>
      <c r="J124" s="80"/>
      <c r="K124" s="87"/>
      <c r="L124" s="87"/>
      <c r="M124" s="46"/>
      <c r="N124" s="334"/>
      <c r="O124" s="334"/>
      <c r="P124" s="334"/>
      <c r="Q124" s="334"/>
      <c r="R124" s="334"/>
      <c r="S124" s="334"/>
      <c r="T124" s="334"/>
      <c r="U124" s="334"/>
      <c r="V124" s="334"/>
      <c r="W124" s="334"/>
      <c r="X124" s="334"/>
      <c r="Y124" s="334"/>
      <c r="Z124" s="334"/>
      <c r="AA124" s="334"/>
      <c r="AB124" s="334"/>
      <c r="AC124" s="334"/>
      <c r="AD124" s="83"/>
    </row>
    <row r="125" spans="1:30" ht="18" customHeight="1">
      <c r="A125" s="90"/>
      <c r="B125" s="84"/>
      <c r="C125" s="85"/>
      <c r="D125" s="42"/>
      <c r="E125" s="43" t="s">
        <v>228</v>
      </c>
      <c r="F125" s="44" t="s">
        <v>235</v>
      </c>
      <c r="G125" s="141">
        <v>2</v>
      </c>
      <c r="H125" s="142">
        <v>15</v>
      </c>
      <c r="I125" s="142"/>
      <c r="J125" s="80">
        <v>40</v>
      </c>
      <c r="K125" s="87">
        <f t="shared" si="3"/>
        <v>1.2</v>
      </c>
      <c r="L125" s="87">
        <f t="shared" si="4"/>
        <v>0</v>
      </c>
      <c r="M125" s="46">
        <f t="shared" si="5"/>
        <v>18</v>
      </c>
      <c r="N125" s="334"/>
      <c r="O125" s="334"/>
      <c r="P125" s="334"/>
      <c r="Q125" s="334"/>
      <c r="R125" s="334"/>
      <c r="S125" s="334"/>
      <c r="T125" s="334"/>
      <c r="U125" s="334"/>
      <c r="V125" s="334"/>
      <c r="W125" s="334"/>
      <c r="X125" s="334"/>
      <c r="Y125" s="334"/>
      <c r="Z125" s="334"/>
      <c r="AA125" s="334"/>
      <c r="AB125" s="334"/>
      <c r="AC125" s="334"/>
      <c r="AD125" s="83"/>
    </row>
    <row r="126" spans="1:30" s="225" customFormat="1" ht="18" customHeight="1">
      <c r="A126" s="121"/>
      <c r="B126" s="84"/>
      <c r="C126" s="85"/>
      <c r="D126" s="42"/>
      <c r="E126" s="43" t="s">
        <v>489</v>
      </c>
      <c r="F126" s="44" t="s">
        <v>485</v>
      </c>
      <c r="G126" s="141">
        <v>2</v>
      </c>
      <c r="H126" s="142"/>
      <c r="I126" s="142">
        <v>60</v>
      </c>
      <c r="J126" s="80">
        <v>40</v>
      </c>
      <c r="K126" s="87">
        <f t="shared" si="3"/>
        <v>0</v>
      </c>
      <c r="L126" s="87">
        <f t="shared" si="4"/>
        <v>1.2</v>
      </c>
      <c r="M126" s="46">
        <f t="shared" si="5"/>
        <v>54</v>
      </c>
      <c r="N126" s="334"/>
      <c r="O126" s="334"/>
      <c r="P126" s="334"/>
      <c r="Q126" s="334"/>
      <c r="R126" s="334"/>
      <c r="S126" s="334"/>
      <c r="T126" s="334"/>
      <c r="U126" s="334"/>
      <c r="V126" s="334"/>
      <c r="W126" s="334"/>
      <c r="X126" s="334"/>
      <c r="Y126" s="334"/>
      <c r="Z126" s="334"/>
      <c r="AA126" s="334"/>
      <c r="AB126" s="334"/>
      <c r="AC126" s="334"/>
      <c r="AD126" s="83"/>
    </row>
    <row r="127" spans="1:30" s="225" customFormat="1" ht="18" customHeight="1">
      <c r="A127" s="121"/>
      <c r="B127" s="84"/>
      <c r="C127" s="85"/>
      <c r="D127" s="42"/>
      <c r="E127" s="43" t="s">
        <v>490</v>
      </c>
      <c r="F127" s="44" t="s">
        <v>486</v>
      </c>
      <c r="G127" s="141">
        <v>2</v>
      </c>
      <c r="H127" s="142"/>
      <c r="I127" s="142">
        <v>60</v>
      </c>
      <c r="J127" s="80">
        <v>40</v>
      </c>
      <c r="K127" s="87">
        <f t="shared" si="3"/>
        <v>0</v>
      </c>
      <c r="L127" s="87">
        <f t="shared" si="4"/>
        <v>1.2</v>
      </c>
      <c r="M127" s="46">
        <f t="shared" si="5"/>
        <v>54</v>
      </c>
      <c r="N127" s="334"/>
      <c r="O127" s="334"/>
      <c r="P127" s="334"/>
      <c r="Q127" s="334"/>
      <c r="R127" s="334"/>
      <c r="S127" s="334"/>
      <c r="T127" s="334"/>
      <c r="U127" s="334"/>
      <c r="V127" s="334"/>
      <c r="W127" s="334"/>
      <c r="X127" s="334"/>
      <c r="Y127" s="334"/>
      <c r="Z127" s="334"/>
      <c r="AA127" s="334"/>
      <c r="AB127" s="334"/>
      <c r="AC127" s="334"/>
      <c r="AD127" s="83"/>
    </row>
    <row r="128" spans="1:30" ht="18" customHeight="1">
      <c r="A128" s="104">
        <v>7</v>
      </c>
      <c r="B128" s="91" t="s">
        <v>90</v>
      </c>
      <c r="C128" s="101" t="s">
        <v>91</v>
      </c>
      <c r="D128" s="42">
        <v>21100094701</v>
      </c>
      <c r="E128" s="43" t="s">
        <v>184</v>
      </c>
      <c r="F128" s="44" t="s">
        <v>185</v>
      </c>
      <c r="G128" s="143">
        <v>1</v>
      </c>
      <c r="H128" s="140">
        <v>15</v>
      </c>
      <c r="I128" s="140">
        <v>60</v>
      </c>
      <c r="J128" s="80">
        <v>33</v>
      </c>
      <c r="K128" s="87">
        <f t="shared" si="3"/>
        <v>1</v>
      </c>
      <c r="L128" s="87">
        <f t="shared" si="4"/>
        <v>1.1000000000000001</v>
      </c>
      <c r="M128" s="46">
        <f t="shared" si="5"/>
        <v>64.5</v>
      </c>
      <c r="N128" s="367">
        <v>67.5</v>
      </c>
      <c r="O128" s="354">
        <v>0</v>
      </c>
      <c r="P128" s="352">
        <f>SUM(M128:M147)+N128+O128</f>
        <v>828.7</v>
      </c>
      <c r="Q128" s="354">
        <v>0</v>
      </c>
      <c r="R128" s="400">
        <v>0</v>
      </c>
      <c r="S128" s="358">
        <v>450</v>
      </c>
      <c r="T128" s="354">
        <v>450</v>
      </c>
      <c r="U128" s="358">
        <v>112</v>
      </c>
      <c r="V128" s="356">
        <v>112</v>
      </c>
      <c r="W128" s="358">
        <v>56</v>
      </c>
      <c r="X128" s="354">
        <v>56</v>
      </c>
      <c r="Y128" s="352">
        <f>ROUND((P128-T128),1)</f>
        <v>378.7</v>
      </c>
      <c r="Z128" s="350">
        <f>IF(OR(SUM(V128:V147)="",SUM(Q128:Q147)=""),0,IF(OR(SUM(U128:U147)=320,SUM(V128:V147)&gt;0),ROUND((SUM(Q128:Q147)-SUM(V128:V147)),1),0))</f>
        <v>-112</v>
      </c>
      <c r="AA128" s="350">
        <f>IF(OR(SUM(X128:X147)="",SUM(R128:R147)=""),0,IF(OR(SUM(W128:W147)=160,SUM(X128:X147)&gt;0),ROUND((SUM(R128:R147)-SUM(X128:X147)),1),0))</f>
        <v>-56</v>
      </c>
      <c r="AB128" s="361"/>
      <c r="AC128" s="363">
        <f>SUM(Y128:AA147)</f>
        <v>210.7</v>
      </c>
      <c r="AD128" s="83"/>
    </row>
    <row r="129" spans="1:30" ht="18" customHeight="1">
      <c r="A129" s="90"/>
      <c r="B129" s="107"/>
      <c r="C129" s="108"/>
      <c r="D129" s="42">
        <v>71400106707</v>
      </c>
      <c r="E129" s="43" t="s">
        <v>186</v>
      </c>
      <c r="F129" s="44" t="s">
        <v>187</v>
      </c>
      <c r="G129" s="65">
        <v>1</v>
      </c>
      <c r="H129" s="142">
        <v>15</v>
      </c>
      <c r="I129" s="142">
        <v>60</v>
      </c>
      <c r="J129" s="80">
        <v>51</v>
      </c>
      <c r="K129" s="87">
        <f t="shared" si="3"/>
        <v>1.2</v>
      </c>
      <c r="L129" s="87">
        <f t="shared" si="4"/>
        <v>1.2</v>
      </c>
      <c r="M129" s="46">
        <f t="shared" si="5"/>
        <v>72</v>
      </c>
      <c r="N129" s="368"/>
      <c r="O129" s="355"/>
      <c r="P129" s="353"/>
      <c r="Q129" s="336"/>
      <c r="R129" s="401"/>
      <c r="S129" s="336"/>
      <c r="T129" s="336"/>
      <c r="U129" s="336"/>
      <c r="V129" s="336"/>
      <c r="W129" s="336"/>
      <c r="X129" s="336"/>
      <c r="Y129" s="336"/>
      <c r="Z129" s="336"/>
      <c r="AA129" s="336"/>
      <c r="AB129" s="336"/>
      <c r="AC129" s="336"/>
      <c r="AD129" s="83"/>
    </row>
    <row r="130" spans="1:30" ht="18" customHeight="1">
      <c r="A130" s="90"/>
      <c r="B130" s="107"/>
      <c r="C130" s="108"/>
      <c r="D130" s="42">
        <v>21100009801</v>
      </c>
      <c r="E130" s="43" t="s">
        <v>188</v>
      </c>
      <c r="F130" s="44" t="s">
        <v>189</v>
      </c>
      <c r="G130" s="65">
        <v>1</v>
      </c>
      <c r="H130" s="142">
        <v>30</v>
      </c>
      <c r="I130" s="142">
        <v>45</v>
      </c>
      <c r="J130" s="80">
        <v>28</v>
      </c>
      <c r="K130" s="87">
        <f t="shared" si="3"/>
        <v>1</v>
      </c>
      <c r="L130" s="87">
        <f t="shared" si="4"/>
        <v>1</v>
      </c>
      <c r="M130" s="46">
        <f t="shared" si="5"/>
        <v>63.8</v>
      </c>
      <c r="N130" s="368"/>
      <c r="O130" s="355"/>
      <c r="P130" s="353"/>
      <c r="Q130" s="336"/>
      <c r="R130" s="401"/>
      <c r="S130" s="336"/>
      <c r="T130" s="336"/>
      <c r="U130" s="336"/>
      <c r="V130" s="336"/>
      <c r="W130" s="336"/>
      <c r="X130" s="336"/>
      <c r="Y130" s="336"/>
      <c r="Z130" s="336"/>
      <c r="AA130" s="336"/>
      <c r="AB130" s="336"/>
      <c r="AC130" s="336"/>
      <c r="AD130" s="83"/>
    </row>
    <row r="131" spans="1:30" ht="18" customHeight="1">
      <c r="A131" s="90"/>
      <c r="B131" s="107"/>
      <c r="C131" s="108"/>
      <c r="D131" s="250">
        <v>21100151501</v>
      </c>
      <c r="E131" s="254" t="s">
        <v>190</v>
      </c>
      <c r="F131" s="255" t="s">
        <v>189</v>
      </c>
      <c r="G131" s="251">
        <v>1</v>
      </c>
      <c r="H131" s="252">
        <v>0</v>
      </c>
      <c r="I131" s="252">
        <v>45</v>
      </c>
      <c r="J131" s="253">
        <v>28</v>
      </c>
      <c r="K131" s="87">
        <f t="shared" si="3"/>
        <v>0</v>
      </c>
      <c r="L131" s="87">
        <f t="shared" si="4"/>
        <v>0</v>
      </c>
      <c r="M131" s="46">
        <f t="shared" si="5"/>
        <v>14</v>
      </c>
      <c r="N131" s="368"/>
      <c r="O131" s="355"/>
      <c r="P131" s="353"/>
      <c r="Q131" s="336"/>
      <c r="R131" s="401"/>
      <c r="S131" s="336"/>
      <c r="T131" s="336"/>
      <c r="U131" s="336"/>
      <c r="V131" s="336"/>
      <c r="W131" s="336"/>
      <c r="X131" s="336"/>
      <c r="Y131" s="336"/>
      <c r="Z131" s="336"/>
      <c r="AA131" s="336"/>
      <c r="AB131" s="336"/>
      <c r="AC131" s="336"/>
      <c r="AD131" s="83"/>
    </row>
    <row r="132" spans="1:30" ht="18" customHeight="1">
      <c r="A132" s="90"/>
      <c r="B132" s="107"/>
      <c r="C132" s="108"/>
      <c r="D132" s="42">
        <v>21100119802</v>
      </c>
      <c r="E132" s="43" t="s">
        <v>161</v>
      </c>
      <c r="F132" s="44" t="s">
        <v>185</v>
      </c>
      <c r="G132" s="65">
        <v>1</v>
      </c>
      <c r="H132" s="142">
        <v>24</v>
      </c>
      <c r="I132" s="142">
        <v>12</v>
      </c>
      <c r="J132" s="80">
        <v>33</v>
      </c>
      <c r="K132" s="87">
        <f t="shared" si="3"/>
        <v>1</v>
      </c>
      <c r="L132" s="87">
        <f t="shared" si="4"/>
        <v>1.1000000000000001</v>
      </c>
      <c r="M132" s="46">
        <f t="shared" si="5"/>
        <v>33.9</v>
      </c>
      <c r="N132" s="368"/>
      <c r="O132" s="355"/>
      <c r="P132" s="353"/>
      <c r="Q132" s="336"/>
      <c r="R132" s="401"/>
      <c r="S132" s="336"/>
      <c r="T132" s="336"/>
      <c r="U132" s="336"/>
      <c r="V132" s="336"/>
      <c r="W132" s="336"/>
      <c r="X132" s="336"/>
      <c r="Y132" s="336"/>
      <c r="Z132" s="336"/>
      <c r="AA132" s="336"/>
      <c r="AB132" s="336"/>
      <c r="AC132" s="336"/>
      <c r="AD132" s="83"/>
    </row>
    <row r="133" spans="1:30" ht="18" customHeight="1">
      <c r="A133" s="90"/>
      <c r="B133" s="107"/>
      <c r="C133" s="108"/>
      <c r="D133" s="42"/>
      <c r="E133" s="43" t="s">
        <v>218</v>
      </c>
      <c r="F133" s="44" t="s">
        <v>187</v>
      </c>
      <c r="G133" s="65"/>
      <c r="H133" s="142"/>
      <c r="I133" s="142"/>
      <c r="J133" s="80"/>
      <c r="K133" s="87">
        <f t="shared" si="3"/>
        <v>0</v>
      </c>
      <c r="L133" s="87">
        <f t="shared" si="4"/>
        <v>0</v>
      </c>
      <c r="M133" s="46">
        <f t="shared" si="5"/>
        <v>0</v>
      </c>
      <c r="N133" s="368"/>
      <c r="O133" s="355"/>
      <c r="P133" s="353"/>
      <c r="Q133" s="336"/>
      <c r="R133" s="401"/>
      <c r="S133" s="336"/>
      <c r="T133" s="336"/>
      <c r="U133" s="336"/>
      <c r="V133" s="336"/>
      <c r="W133" s="336"/>
      <c r="X133" s="336"/>
      <c r="Y133" s="336"/>
      <c r="Z133" s="336"/>
      <c r="AA133" s="336"/>
      <c r="AB133" s="336"/>
      <c r="AC133" s="336"/>
      <c r="AD133" s="83"/>
    </row>
    <row r="134" spans="1:30" ht="18" customHeight="1">
      <c r="A134" s="90"/>
      <c r="B134" s="107"/>
      <c r="C134" s="108"/>
      <c r="D134" s="42"/>
      <c r="E134" s="43" t="s">
        <v>345</v>
      </c>
      <c r="F134" s="44" t="s">
        <v>187</v>
      </c>
      <c r="G134" s="65">
        <v>2</v>
      </c>
      <c r="H134" s="142">
        <v>15</v>
      </c>
      <c r="I134" s="142">
        <v>60</v>
      </c>
      <c r="J134" s="80">
        <v>51</v>
      </c>
      <c r="K134" s="87">
        <f t="shared" si="3"/>
        <v>1.2</v>
      </c>
      <c r="L134" s="87">
        <f t="shared" si="4"/>
        <v>1.2</v>
      </c>
      <c r="M134" s="46">
        <f t="shared" si="5"/>
        <v>72</v>
      </c>
      <c r="N134" s="368"/>
      <c r="O134" s="355"/>
      <c r="P134" s="353"/>
      <c r="Q134" s="336"/>
      <c r="R134" s="401"/>
      <c r="S134" s="336"/>
      <c r="T134" s="336"/>
      <c r="U134" s="336"/>
      <c r="V134" s="336"/>
      <c r="W134" s="336"/>
      <c r="X134" s="336"/>
      <c r="Y134" s="336"/>
      <c r="Z134" s="336"/>
      <c r="AA134" s="336"/>
      <c r="AB134" s="336"/>
      <c r="AC134" s="336"/>
      <c r="AD134" s="83"/>
    </row>
    <row r="135" spans="1:30" ht="18.75" customHeight="1">
      <c r="A135" s="90"/>
      <c r="B135" s="107"/>
      <c r="C135" s="108"/>
      <c r="D135" s="42"/>
      <c r="E135" s="43" t="s">
        <v>161</v>
      </c>
      <c r="F135" s="44" t="s">
        <v>525</v>
      </c>
      <c r="G135" s="65">
        <v>2</v>
      </c>
      <c r="H135" s="142">
        <v>30</v>
      </c>
      <c r="I135" s="142">
        <v>60</v>
      </c>
      <c r="J135" s="80">
        <v>40</v>
      </c>
      <c r="K135" s="87">
        <v>1.2</v>
      </c>
      <c r="L135" s="87">
        <v>1.2</v>
      </c>
      <c r="M135" s="46">
        <v>90</v>
      </c>
      <c r="N135" s="368"/>
      <c r="O135" s="355"/>
      <c r="P135" s="353"/>
      <c r="Q135" s="336"/>
      <c r="R135" s="401"/>
      <c r="S135" s="336"/>
      <c r="T135" s="336"/>
      <c r="U135" s="336"/>
      <c r="V135" s="336"/>
      <c r="W135" s="336"/>
      <c r="X135" s="336"/>
      <c r="Y135" s="336"/>
      <c r="Z135" s="336"/>
      <c r="AA135" s="336"/>
      <c r="AB135" s="336"/>
      <c r="AC135" s="336"/>
      <c r="AD135" s="83"/>
    </row>
    <row r="136" spans="1:30" s="225" customFormat="1" ht="18" hidden="1" customHeight="1">
      <c r="A136" s="121"/>
      <c r="B136" s="107"/>
      <c r="C136" s="108"/>
      <c r="D136" s="42"/>
      <c r="E136" s="43"/>
      <c r="F136" s="44"/>
      <c r="G136" s="65"/>
      <c r="H136" s="142"/>
      <c r="I136" s="142"/>
      <c r="J136" s="80"/>
      <c r="K136" s="87">
        <f t="shared" ref="K136:K197" si="6">IF(OR(LEFT(E136,2)="ĐA",LEFT(E136,2)="DA",LEFT(E136,5)="Đồ án",LEFT(E136,5)="Đồán ",LEFT(E136,9)="Sinh hoạt",LEFT(E136,9)="sinh hoạt",LEFT(E136,6)="Cố vấn",LEFT(E136,6)="cố vấn",LEFT(E136,4)="cvht",LEFT(E136,4)="CVHT",LEFT(E136,4)="shcn",LEFT(E136,4)="SHCN"),0,(IF(AND(H136&gt;0,J136&gt;0),IF(J136&gt;60,1.3,IF(J136&gt;35,1.2,1)),0)))</f>
        <v>0</v>
      </c>
      <c r="L136" s="87">
        <f t="shared" ref="L136:L197" si="7">IF(OR(LEFT(E136,2)="ĐA",LEFT(E136,2)="DA",LEFT(E136,5)="Đồ án",LEFT(E136,5)="Đồán "),0,IF(AND(J136&gt;0,I136&gt;0),IF(AND(OR(LEFT(E136,4)="GDQP",LEFT(E136,4)="gdqp",LEFT(E136,19)="Giáo dục quốc phòng"),J136&gt;50),1.3,IF(J136&gt;35,1.2,IF(J136&gt;29,1.1,1))),0))</f>
        <v>0</v>
      </c>
      <c r="M136" s="46">
        <f t="shared" ref="M136:M197" si="8">ROUND(IF(OR(LEFT(E136,2)="ĐA",LEFT(E136,2)="DA",LEFT(E136,5)="Đồ án",LEFT(E136,5)="Đồán "),J136*0.5,(IF(H136&gt;0,H136*K136,"0")+IF(I136&gt;0,(I136*0.75)*L136,"0"))),1)</f>
        <v>0</v>
      </c>
      <c r="N136" s="368"/>
      <c r="O136" s="355"/>
      <c r="P136" s="353"/>
      <c r="Q136" s="351"/>
      <c r="R136" s="401"/>
      <c r="S136" s="351"/>
      <c r="T136" s="351"/>
      <c r="U136" s="351"/>
      <c r="V136" s="351"/>
      <c r="W136" s="351"/>
      <c r="X136" s="351"/>
      <c r="Y136" s="351"/>
      <c r="Z136" s="351"/>
      <c r="AA136" s="351"/>
      <c r="AB136" s="351"/>
      <c r="AC136" s="351"/>
      <c r="AD136" s="83"/>
    </row>
    <row r="137" spans="1:30" s="225" customFormat="1" ht="18" hidden="1" customHeight="1">
      <c r="A137" s="121"/>
      <c r="B137" s="107"/>
      <c r="C137" s="108"/>
      <c r="D137" s="42"/>
      <c r="E137" s="43"/>
      <c r="F137" s="44"/>
      <c r="G137" s="65"/>
      <c r="H137" s="142"/>
      <c r="I137" s="142"/>
      <c r="J137" s="80"/>
      <c r="K137" s="87">
        <f t="shared" si="6"/>
        <v>0</v>
      </c>
      <c r="L137" s="87">
        <f t="shared" si="7"/>
        <v>0</v>
      </c>
      <c r="M137" s="46">
        <f t="shared" si="8"/>
        <v>0</v>
      </c>
      <c r="N137" s="368"/>
      <c r="O137" s="355"/>
      <c r="P137" s="353"/>
      <c r="Q137" s="351"/>
      <c r="R137" s="401"/>
      <c r="S137" s="351"/>
      <c r="T137" s="351"/>
      <c r="U137" s="351"/>
      <c r="V137" s="351"/>
      <c r="W137" s="351"/>
      <c r="X137" s="351"/>
      <c r="Y137" s="351"/>
      <c r="Z137" s="351"/>
      <c r="AA137" s="351"/>
      <c r="AB137" s="351"/>
      <c r="AC137" s="351"/>
      <c r="AD137" s="83"/>
    </row>
    <row r="138" spans="1:30" ht="18" customHeight="1">
      <c r="A138" s="90"/>
      <c r="B138" s="107"/>
      <c r="C138" s="108"/>
      <c r="D138" s="42"/>
      <c r="E138" s="43" t="s">
        <v>369</v>
      </c>
      <c r="F138" s="44" t="s">
        <v>280</v>
      </c>
      <c r="G138" s="65">
        <v>2</v>
      </c>
      <c r="H138" s="142">
        <v>45</v>
      </c>
      <c r="I138" s="142">
        <v>30</v>
      </c>
      <c r="J138" s="80">
        <v>40</v>
      </c>
      <c r="K138" s="87">
        <f t="shared" si="6"/>
        <v>1.2</v>
      </c>
      <c r="L138" s="87">
        <f t="shared" si="7"/>
        <v>1.2</v>
      </c>
      <c r="M138" s="46">
        <f t="shared" si="8"/>
        <v>81</v>
      </c>
      <c r="N138" s="368"/>
      <c r="O138" s="355"/>
      <c r="P138" s="353"/>
      <c r="Q138" s="336"/>
      <c r="R138" s="401"/>
      <c r="S138" s="336"/>
      <c r="T138" s="336"/>
      <c r="U138" s="336"/>
      <c r="V138" s="336"/>
      <c r="W138" s="336"/>
      <c r="X138" s="336"/>
      <c r="Y138" s="336"/>
      <c r="Z138" s="336"/>
      <c r="AA138" s="336"/>
      <c r="AB138" s="336"/>
      <c r="AC138" s="336"/>
      <c r="AD138" s="83"/>
    </row>
    <row r="139" spans="1:30" ht="18" customHeight="1">
      <c r="A139" s="90"/>
      <c r="B139" s="107"/>
      <c r="C139" s="108"/>
      <c r="D139" s="42"/>
      <c r="E139" s="43" t="s">
        <v>161</v>
      </c>
      <c r="F139" s="44" t="s">
        <v>377</v>
      </c>
      <c r="G139" s="65">
        <v>2</v>
      </c>
      <c r="H139" s="142">
        <v>30</v>
      </c>
      <c r="I139" s="142">
        <v>60</v>
      </c>
      <c r="J139" s="80">
        <v>40</v>
      </c>
      <c r="K139" s="87">
        <f t="shared" si="6"/>
        <v>1.2</v>
      </c>
      <c r="L139" s="87">
        <f t="shared" si="7"/>
        <v>1.2</v>
      </c>
      <c r="M139" s="46">
        <f t="shared" si="8"/>
        <v>90</v>
      </c>
      <c r="N139" s="368"/>
      <c r="O139" s="355"/>
      <c r="P139" s="353"/>
      <c r="Q139" s="336"/>
      <c r="R139" s="401"/>
      <c r="S139" s="336"/>
      <c r="T139" s="336"/>
      <c r="U139" s="336"/>
      <c r="V139" s="336"/>
      <c r="W139" s="336"/>
      <c r="X139" s="336"/>
      <c r="Y139" s="336"/>
      <c r="Z139" s="336"/>
      <c r="AA139" s="336"/>
      <c r="AB139" s="336"/>
      <c r="AC139" s="336"/>
      <c r="AD139" s="83"/>
    </row>
    <row r="140" spans="1:30" ht="18" customHeight="1">
      <c r="A140" s="90"/>
      <c r="B140" s="107"/>
      <c r="C140" s="108"/>
      <c r="D140" s="42"/>
      <c r="E140" s="43" t="s">
        <v>161</v>
      </c>
      <c r="F140" s="44" t="s">
        <v>452</v>
      </c>
      <c r="G140" s="65">
        <v>2</v>
      </c>
      <c r="H140" s="142">
        <v>30</v>
      </c>
      <c r="I140" s="142">
        <v>60</v>
      </c>
      <c r="J140" s="80">
        <v>40</v>
      </c>
      <c r="K140" s="87">
        <f t="shared" si="6"/>
        <v>1.2</v>
      </c>
      <c r="L140" s="87">
        <f t="shared" si="7"/>
        <v>1.2</v>
      </c>
      <c r="M140" s="46">
        <f t="shared" si="8"/>
        <v>90</v>
      </c>
      <c r="N140" s="368"/>
      <c r="O140" s="355"/>
      <c r="P140" s="353"/>
      <c r="Q140" s="336"/>
      <c r="R140" s="401"/>
      <c r="S140" s="336"/>
      <c r="T140" s="336"/>
      <c r="U140" s="336"/>
      <c r="V140" s="336"/>
      <c r="W140" s="336"/>
      <c r="X140" s="336"/>
      <c r="Y140" s="336"/>
      <c r="Z140" s="336"/>
      <c r="AA140" s="336"/>
      <c r="AB140" s="336"/>
      <c r="AC140" s="336"/>
      <c r="AD140" s="83"/>
    </row>
    <row r="141" spans="1:30" ht="18" customHeight="1">
      <c r="A141" s="90"/>
      <c r="B141" s="63"/>
      <c r="C141" s="108"/>
      <c r="D141" s="42"/>
      <c r="E141" s="43" t="s">
        <v>161</v>
      </c>
      <c r="F141" s="44" t="s">
        <v>454</v>
      </c>
      <c r="G141" s="65">
        <v>2</v>
      </c>
      <c r="H141" s="142">
        <v>30</v>
      </c>
      <c r="I141" s="142">
        <v>60</v>
      </c>
      <c r="J141" s="80">
        <v>40</v>
      </c>
      <c r="K141" s="87">
        <f t="shared" si="6"/>
        <v>1.2</v>
      </c>
      <c r="L141" s="87">
        <f t="shared" si="7"/>
        <v>1.2</v>
      </c>
      <c r="M141" s="46">
        <f t="shared" si="8"/>
        <v>90</v>
      </c>
      <c r="N141" s="368"/>
      <c r="O141" s="355"/>
      <c r="P141" s="353"/>
      <c r="Q141" s="336"/>
      <c r="R141" s="401"/>
      <c r="S141" s="336"/>
      <c r="T141" s="336"/>
      <c r="U141" s="336"/>
      <c r="V141" s="336"/>
      <c r="W141" s="336"/>
      <c r="X141" s="336"/>
      <c r="Y141" s="336"/>
      <c r="Z141" s="336"/>
      <c r="AA141" s="336"/>
      <c r="AB141" s="336"/>
      <c r="AC141" s="336"/>
      <c r="AD141" s="83"/>
    </row>
    <row r="142" spans="1:30" ht="18" hidden="1" customHeight="1">
      <c r="A142" s="90"/>
      <c r="B142" s="107"/>
      <c r="C142" s="108"/>
      <c r="D142" s="42"/>
      <c r="E142" s="43"/>
      <c r="F142" s="44"/>
      <c r="G142" s="65"/>
      <c r="H142" s="142"/>
      <c r="I142" s="142"/>
      <c r="J142" s="80"/>
      <c r="K142" s="87">
        <f t="shared" si="6"/>
        <v>0</v>
      </c>
      <c r="L142" s="87">
        <f t="shared" si="7"/>
        <v>0</v>
      </c>
      <c r="M142" s="46">
        <f t="shared" si="8"/>
        <v>0</v>
      </c>
      <c r="N142" s="368"/>
      <c r="O142" s="355"/>
      <c r="P142" s="353"/>
      <c r="Q142" s="336"/>
      <c r="R142" s="401"/>
      <c r="S142" s="336"/>
      <c r="T142" s="336"/>
      <c r="U142" s="336"/>
      <c r="V142" s="336"/>
      <c r="W142" s="336"/>
      <c r="X142" s="336"/>
      <c r="Y142" s="336"/>
      <c r="Z142" s="336"/>
      <c r="AA142" s="336"/>
      <c r="AB142" s="336"/>
      <c r="AC142" s="336"/>
      <c r="AD142" s="83"/>
    </row>
    <row r="143" spans="1:30" s="225" customFormat="1" ht="18" hidden="1" customHeight="1">
      <c r="A143" s="121"/>
      <c r="B143" s="107"/>
      <c r="C143" s="108"/>
      <c r="D143" s="42"/>
      <c r="E143" s="43"/>
      <c r="F143" s="44"/>
      <c r="G143" s="65"/>
      <c r="H143" s="142"/>
      <c r="I143" s="142"/>
      <c r="J143" s="80"/>
      <c r="K143" s="87">
        <f t="shared" si="6"/>
        <v>0</v>
      </c>
      <c r="L143" s="87">
        <f t="shared" si="7"/>
        <v>0</v>
      </c>
      <c r="M143" s="46">
        <f t="shared" si="8"/>
        <v>0</v>
      </c>
      <c r="N143" s="368"/>
      <c r="O143" s="355"/>
      <c r="P143" s="353"/>
      <c r="Q143" s="351"/>
      <c r="R143" s="401"/>
      <c r="S143" s="351"/>
      <c r="T143" s="351"/>
      <c r="U143" s="351"/>
      <c r="V143" s="351"/>
      <c r="W143" s="351"/>
      <c r="X143" s="351"/>
      <c r="Y143" s="351"/>
      <c r="Z143" s="351"/>
      <c r="AA143" s="351"/>
      <c r="AB143" s="351"/>
      <c r="AC143" s="351"/>
      <c r="AD143" s="83"/>
    </row>
    <row r="144" spans="1:30" ht="18" hidden="1" customHeight="1">
      <c r="A144" s="90"/>
      <c r="B144" s="107"/>
      <c r="C144" s="108"/>
      <c r="D144" s="42"/>
      <c r="E144" s="43"/>
      <c r="F144" s="44"/>
      <c r="G144" s="65"/>
      <c r="H144" s="142"/>
      <c r="I144" s="142"/>
      <c r="J144" s="80"/>
      <c r="K144" s="87">
        <f t="shared" si="6"/>
        <v>0</v>
      </c>
      <c r="L144" s="87">
        <f t="shared" si="7"/>
        <v>0</v>
      </c>
      <c r="M144" s="46">
        <f t="shared" si="8"/>
        <v>0</v>
      </c>
      <c r="N144" s="368"/>
      <c r="O144" s="355"/>
      <c r="P144" s="353"/>
      <c r="Q144" s="336"/>
      <c r="R144" s="401"/>
      <c r="S144" s="336"/>
      <c r="T144" s="336"/>
      <c r="U144" s="336"/>
      <c r="V144" s="336"/>
      <c r="W144" s="336"/>
      <c r="X144" s="336"/>
      <c r="Y144" s="336"/>
      <c r="Z144" s="336"/>
      <c r="AA144" s="336"/>
      <c r="AB144" s="336"/>
      <c r="AC144" s="336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68"/>
      <c r="O145" s="355"/>
      <c r="P145" s="353"/>
      <c r="Q145" s="336"/>
      <c r="R145" s="401"/>
      <c r="S145" s="336"/>
      <c r="T145" s="336"/>
      <c r="U145" s="336"/>
      <c r="V145" s="336"/>
      <c r="W145" s="336"/>
      <c r="X145" s="336"/>
      <c r="Y145" s="336"/>
      <c r="Z145" s="336"/>
      <c r="AA145" s="336"/>
      <c r="AB145" s="336"/>
      <c r="AC145" s="336"/>
      <c r="AD145" s="83"/>
    </row>
    <row r="146" spans="1:30" ht="18" hidden="1" customHeight="1">
      <c r="A146" s="90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68"/>
      <c r="O146" s="355"/>
      <c r="P146" s="353"/>
      <c r="Q146" s="336"/>
      <c r="R146" s="401"/>
      <c r="S146" s="336"/>
      <c r="T146" s="336"/>
      <c r="U146" s="336"/>
      <c r="V146" s="336"/>
      <c r="W146" s="336"/>
      <c r="X146" s="336"/>
      <c r="Y146" s="336"/>
      <c r="Z146" s="336"/>
      <c r="AA146" s="336"/>
      <c r="AB146" s="336"/>
      <c r="AC146" s="336"/>
      <c r="AD146" s="83"/>
    </row>
    <row r="147" spans="1:30" ht="18" hidden="1" customHeight="1">
      <c r="A147" s="121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368"/>
      <c r="O147" s="355"/>
      <c r="P147" s="353"/>
      <c r="Q147" s="351"/>
      <c r="R147" s="401"/>
      <c r="S147" s="351"/>
      <c r="T147" s="351"/>
      <c r="U147" s="351"/>
      <c r="V147" s="351"/>
      <c r="W147" s="351"/>
      <c r="X147" s="351"/>
      <c r="Y147" s="351"/>
      <c r="Z147" s="351"/>
      <c r="AA147" s="351"/>
      <c r="AB147" s="351"/>
      <c r="AC147" s="351"/>
      <c r="AD147" s="83"/>
    </row>
    <row r="148" spans="1:30" ht="18" customHeight="1">
      <c r="A148" s="104">
        <v>8</v>
      </c>
      <c r="B148" s="183" t="s">
        <v>92</v>
      </c>
      <c r="C148" s="101" t="s">
        <v>93</v>
      </c>
      <c r="D148" s="42">
        <v>21100119802</v>
      </c>
      <c r="E148" s="43" t="s">
        <v>161</v>
      </c>
      <c r="F148" s="44" t="s">
        <v>185</v>
      </c>
      <c r="G148" s="65">
        <v>1</v>
      </c>
      <c r="H148" s="144">
        <v>6</v>
      </c>
      <c r="I148" s="144">
        <v>48</v>
      </c>
      <c r="J148" s="80">
        <v>33</v>
      </c>
      <c r="K148" s="87">
        <f t="shared" si="6"/>
        <v>1</v>
      </c>
      <c r="L148" s="87">
        <f t="shared" si="7"/>
        <v>1.1000000000000001</v>
      </c>
      <c r="M148" s="46">
        <f t="shared" si="8"/>
        <v>45.6</v>
      </c>
      <c r="N148" s="367">
        <v>0</v>
      </c>
      <c r="O148" s="367">
        <v>0</v>
      </c>
      <c r="P148" s="352">
        <f>SUM(M148:M167)+N148+O148</f>
        <v>509.1</v>
      </c>
      <c r="Q148" s="367">
        <v>0</v>
      </c>
      <c r="R148" s="352">
        <v>0</v>
      </c>
      <c r="S148" s="358">
        <v>267.2</v>
      </c>
      <c r="T148" s="354">
        <v>267.2</v>
      </c>
      <c r="U148" s="358">
        <v>112</v>
      </c>
      <c r="V148" s="356">
        <v>112</v>
      </c>
      <c r="W148" s="358">
        <v>56</v>
      </c>
      <c r="X148" s="354">
        <v>56</v>
      </c>
      <c r="Y148" s="352">
        <f>ROUND((P148-T148),1)</f>
        <v>241.9</v>
      </c>
      <c r="Z148" s="352">
        <f>IF(OR(SUM(V148:V167)="",SUM(Q148:Q167)=""),0,IF(OR(SUM(U148:U167)=320,SUM(V148:V167)&gt;0),ROUND((SUM(Q148:Q167)-SUM(V148:V167)),1),0))</f>
        <v>-112</v>
      </c>
      <c r="AA148" s="352">
        <f>IF(OR(SUM(X148:X167)="",SUM(R148:R167)=""),0,IF(OR(SUM(W148:W167)=160,SUM(X148:X167)&gt;0),ROUND((SUM(R148:R167)-SUM(X148:X167)),1),0))</f>
        <v>-56</v>
      </c>
      <c r="AB148" s="374"/>
      <c r="AC148" s="377">
        <f>SUM(Y148:AA167)</f>
        <v>73.900000000000006</v>
      </c>
      <c r="AD148" s="83"/>
    </row>
    <row r="149" spans="1:30" s="260" customFormat="1" ht="18" customHeight="1">
      <c r="A149" s="121"/>
      <c r="B149" s="271"/>
      <c r="C149" s="96"/>
      <c r="D149" s="42">
        <v>21100119804</v>
      </c>
      <c r="E149" s="43" t="s">
        <v>161</v>
      </c>
      <c r="F149" s="44" t="s">
        <v>146</v>
      </c>
      <c r="G149" s="65">
        <v>1</v>
      </c>
      <c r="H149" s="145"/>
      <c r="I149" s="145">
        <v>60</v>
      </c>
      <c r="J149" s="80">
        <v>30</v>
      </c>
      <c r="K149" s="87">
        <f t="shared" si="6"/>
        <v>0</v>
      </c>
      <c r="L149" s="87">
        <f t="shared" si="7"/>
        <v>1.1000000000000001</v>
      </c>
      <c r="M149" s="46">
        <f t="shared" si="8"/>
        <v>49.5</v>
      </c>
      <c r="N149" s="368"/>
      <c r="O149" s="368"/>
      <c r="P149" s="353"/>
      <c r="Q149" s="368"/>
      <c r="R149" s="353"/>
      <c r="S149" s="359"/>
      <c r="T149" s="355"/>
      <c r="U149" s="359"/>
      <c r="V149" s="357"/>
      <c r="W149" s="359"/>
      <c r="X149" s="355"/>
      <c r="Y149" s="353"/>
      <c r="Z149" s="353"/>
      <c r="AA149" s="353"/>
      <c r="AB149" s="375"/>
      <c r="AC149" s="378"/>
      <c r="AD149" s="83"/>
    </row>
    <row r="150" spans="1:30" ht="18" customHeight="1">
      <c r="A150" s="90"/>
      <c r="B150" s="88"/>
      <c r="C150" s="89"/>
      <c r="D150" s="42"/>
      <c r="E150" s="43" t="s">
        <v>228</v>
      </c>
      <c r="F150" s="44" t="s">
        <v>147</v>
      </c>
      <c r="G150" s="65">
        <v>2</v>
      </c>
      <c r="H150" s="145">
        <v>15</v>
      </c>
      <c r="I150" s="146">
        <v>60</v>
      </c>
      <c r="J150" s="80">
        <v>40</v>
      </c>
      <c r="K150" s="87">
        <f t="shared" si="6"/>
        <v>1.2</v>
      </c>
      <c r="L150" s="87">
        <f t="shared" si="7"/>
        <v>1.2</v>
      </c>
      <c r="M150" s="46">
        <f t="shared" si="8"/>
        <v>72</v>
      </c>
      <c r="N150" s="368"/>
      <c r="O150" s="368"/>
      <c r="P150" s="336"/>
      <c r="Q150" s="368"/>
      <c r="R150" s="336"/>
      <c r="S150" s="336"/>
      <c r="T150" s="336"/>
      <c r="U150" s="336"/>
      <c r="V150" s="336"/>
      <c r="W150" s="336"/>
      <c r="X150" s="336"/>
      <c r="Y150" s="336"/>
      <c r="Z150" s="336"/>
      <c r="AA150" s="336"/>
      <c r="AB150" s="334"/>
      <c r="AC150" s="379"/>
      <c r="AD150" s="83"/>
    </row>
    <row r="151" spans="1:30" ht="18" customHeight="1">
      <c r="A151" s="90"/>
      <c r="B151" s="88"/>
      <c r="C151" s="89"/>
      <c r="D151" s="42"/>
      <c r="E151" s="43" t="s">
        <v>228</v>
      </c>
      <c r="F151" s="44" t="s">
        <v>519</v>
      </c>
      <c r="G151" s="65">
        <v>2</v>
      </c>
      <c r="H151" s="145">
        <v>30</v>
      </c>
      <c r="I151" s="146">
        <v>60</v>
      </c>
      <c r="J151" s="80">
        <v>40</v>
      </c>
      <c r="K151" s="87">
        <f t="shared" si="6"/>
        <v>1.2</v>
      </c>
      <c r="L151" s="87">
        <f t="shared" si="7"/>
        <v>1.2</v>
      </c>
      <c r="M151" s="46">
        <f t="shared" si="8"/>
        <v>90</v>
      </c>
      <c r="N151" s="368"/>
      <c r="O151" s="368"/>
      <c r="P151" s="336"/>
      <c r="Q151" s="368"/>
      <c r="R151" s="336"/>
      <c r="S151" s="336"/>
      <c r="T151" s="336"/>
      <c r="U151" s="336"/>
      <c r="V151" s="336"/>
      <c r="W151" s="336"/>
      <c r="X151" s="336"/>
      <c r="Y151" s="336"/>
      <c r="Z151" s="336"/>
      <c r="AA151" s="336"/>
      <c r="AB151" s="334"/>
      <c r="AC151" s="379"/>
      <c r="AD151" s="83"/>
    </row>
    <row r="152" spans="1:30" s="260" customFormat="1" ht="18" customHeight="1">
      <c r="A152" s="121"/>
      <c r="B152" s="88"/>
      <c r="C152" s="89"/>
      <c r="D152" s="42"/>
      <c r="E152" s="43" t="s">
        <v>228</v>
      </c>
      <c r="F152" s="44" t="s">
        <v>518</v>
      </c>
      <c r="G152" s="65">
        <v>2</v>
      </c>
      <c r="H152" s="145">
        <v>30</v>
      </c>
      <c r="I152" s="146">
        <v>60</v>
      </c>
      <c r="J152" s="80">
        <v>40</v>
      </c>
      <c r="K152" s="87">
        <f t="shared" si="6"/>
        <v>1.2</v>
      </c>
      <c r="L152" s="87">
        <f t="shared" si="7"/>
        <v>1.2</v>
      </c>
      <c r="M152" s="46">
        <f t="shared" si="8"/>
        <v>90</v>
      </c>
      <c r="N152" s="368"/>
      <c r="O152" s="368"/>
      <c r="P152" s="351"/>
      <c r="Q152" s="368"/>
      <c r="R152" s="351"/>
      <c r="S152" s="351"/>
      <c r="T152" s="351"/>
      <c r="U152" s="351"/>
      <c r="V152" s="351"/>
      <c r="W152" s="351"/>
      <c r="X152" s="351"/>
      <c r="Y152" s="351"/>
      <c r="Z152" s="351"/>
      <c r="AA152" s="351"/>
      <c r="AB152" s="334"/>
      <c r="AC152" s="380"/>
      <c r="AD152" s="83"/>
    </row>
    <row r="153" spans="1:30" s="206" customFormat="1" ht="18" customHeight="1">
      <c r="A153" s="121"/>
      <c r="B153" s="88"/>
      <c r="C153" s="89"/>
      <c r="D153" s="42"/>
      <c r="E153" s="43" t="s">
        <v>228</v>
      </c>
      <c r="F153" s="44" t="s">
        <v>68</v>
      </c>
      <c r="G153" s="65">
        <v>2</v>
      </c>
      <c r="H153" s="145">
        <v>15</v>
      </c>
      <c r="I153" s="146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72</v>
      </c>
      <c r="N153" s="368"/>
      <c r="O153" s="368"/>
      <c r="P153" s="351"/>
      <c r="Q153" s="368"/>
      <c r="R153" s="351"/>
      <c r="S153" s="351"/>
      <c r="T153" s="351"/>
      <c r="U153" s="351"/>
      <c r="V153" s="351"/>
      <c r="W153" s="351"/>
      <c r="X153" s="351"/>
      <c r="Y153" s="351"/>
      <c r="Z153" s="351"/>
      <c r="AA153" s="351"/>
      <c r="AB153" s="334"/>
      <c r="AC153" s="380"/>
      <c r="AD153" s="83"/>
    </row>
    <row r="154" spans="1:30" ht="18" customHeight="1">
      <c r="A154" s="90"/>
      <c r="B154" s="88"/>
      <c r="C154" s="89"/>
      <c r="D154" s="42"/>
      <c r="E154" s="43" t="s">
        <v>161</v>
      </c>
      <c r="F154" s="44" t="s">
        <v>378</v>
      </c>
      <c r="G154" s="65">
        <v>2</v>
      </c>
      <c r="H154" s="142">
        <v>30</v>
      </c>
      <c r="I154" s="142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90</v>
      </c>
      <c r="N154" s="368"/>
      <c r="O154" s="368"/>
      <c r="P154" s="336"/>
      <c r="Q154" s="368"/>
      <c r="R154" s="336"/>
      <c r="S154" s="336"/>
      <c r="T154" s="336"/>
      <c r="U154" s="336"/>
      <c r="V154" s="336"/>
      <c r="W154" s="336"/>
      <c r="X154" s="336"/>
      <c r="Y154" s="336"/>
      <c r="Z154" s="336"/>
      <c r="AA154" s="336"/>
      <c r="AB154" s="334"/>
      <c r="AC154" s="379"/>
      <c r="AD154" s="83"/>
    </row>
    <row r="155" spans="1:30" ht="18" hidden="1" customHeight="1">
      <c r="A155" s="121"/>
      <c r="B155" s="88"/>
      <c r="C155" s="89"/>
      <c r="D155" s="42"/>
      <c r="E155" s="43"/>
      <c r="F155" s="44"/>
      <c r="G155" s="65"/>
      <c r="H155" s="142"/>
      <c r="I155" s="142"/>
      <c r="J155" s="80"/>
      <c r="K155" s="87">
        <f t="shared" si="6"/>
        <v>0</v>
      </c>
      <c r="L155" s="87">
        <f t="shared" si="7"/>
        <v>0</v>
      </c>
      <c r="M155" s="46">
        <f t="shared" si="8"/>
        <v>0</v>
      </c>
      <c r="N155" s="368"/>
      <c r="O155" s="368"/>
      <c r="P155" s="351"/>
      <c r="Q155" s="368"/>
      <c r="R155" s="351"/>
      <c r="S155" s="351"/>
      <c r="T155" s="351"/>
      <c r="U155" s="351"/>
      <c r="V155" s="351"/>
      <c r="W155" s="351"/>
      <c r="X155" s="351"/>
      <c r="Y155" s="351"/>
      <c r="Z155" s="351"/>
      <c r="AA155" s="351"/>
      <c r="AB155" s="334"/>
      <c r="AC155" s="380"/>
      <c r="AD155" s="83"/>
    </row>
    <row r="156" spans="1:30" ht="18" hidden="1" customHeight="1">
      <c r="A156" s="121"/>
      <c r="B156" s="88"/>
      <c r="C156" s="89"/>
      <c r="D156" s="42"/>
      <c r="E156" s="43"/>
      <c r="F156" s="44"/>
      <c r="G156" s="65"/>
      <c r="H156" s="145"/>
      <c r="I156" s="146"/>
      <c r="J156" s="80"/>
      <c r="K156" s="87">
        <f t="shared" si="6"/>
        <v>0</v>
      </c>
      <c r="L156" s="87">
        <f t="shared" si="7"/>
        <v>0</v>
      </c>
      <c r="M156" s="46">
        <f t="shared" si="8"/>
        <v>0</v>
      </c>
      <c r="N156" s="368"/>
      <c r="O156" s="368"/>
      <c r="P156" s="351"/>
      <c r="Q156" s="368"/>
      <c r="R156" s="351"/>
      <c r="S156" s="351"/>
      <c r="T156" s="351"/>
      <c r="U156" s="351"/>
      <c r="V156" s="351"/>
      <c r="W156" s="351"/>
      <c r="X156" s="351"/>
      <c r="Y156" s="351"/>
      <c r="Z156" s="351"/>
      <c r="AA156" s="351"/>
      <c r="AB156" s="334"/>
      <c r="AC156" s="380"/>
      <c r="AD156" s="83"/>
    </row>
    <row r="157" spans="1:30" ht="18" hidden="1" customHeight="1">
      <c r="A157" s="121"/>
      <c r="B157" s="88"/>
      <c r="C157" s="89"/>
      <c r="D157" s="42"/>
      <c r="E157" s="43"/>
      <c r="F157" s="44"/>
      <c r="G157" s="65"/>
      <c r="H157" s="145"/>
      <c r="I157" s="146"/>
      <c r="J157" s="80"/>
      <c r="K157" s="87">
        <f t="shared" si="6"/>
        <v>0</v>
      </c>
      <c r="L157" s="87">
        <f t="shared" si="7"/>
        <v>0</v>
      </c>
      <c r="M157" s="46">
        <f t="shared" si="8"/>
        <v>0</v>
      </c>
      <c r="N157" s="368"/>
      <c r="O157" s="368"/>
      <c r="P157" s="351"/>
      <c r="Q157" s="368"/>
      <c r="R157" s="351"/>
      <c r="S157" s="351"/>
      <c r="T157" s="351"/>
      <c r="U157" s="351"/>
      <c r="V157" s="351"/>
      <c r="W157" s="351"/>
      <c r="X157" s="351"/>
      <c r="Y157" s="351"/>
      <c r="Z157" s="351"/>
      <c r="AA157" s="351"/>
      <c r="AB157" s="334"/>
      <c r="AC157" s="380"/>
      <c r="AD157" s="83"/>
    </row>
    <row r="158" spans="1:30" ht="18" hidden="1" customHeight="1">
      <c r="A158" s="121"/>
      <c r="B158" s="88"/>
      <c r="C158" s="89"/>
      <c r="D158" s="42"/>
      <c r="E158" s="43"/>
      <c r="F158" s="44"/>
      <c r="G158" s="65"/>
      <c r="H158" s="145"/>
      <c r="I158" s="146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68"/>
      <c r="O158" s="368"/>
      <c r="P158" s="351"/>
      <c r="Q158" s="368"/>
      <c r="R158" s="351"/>
      <c r="S158" s="351"/>
      <c r="T158" s="351"/>
      <c r="U158" s="351"/>
      <c r="V158" s="351"/>
      <c r="W158" s="351"/>
      <c r="X158" s="351"/>
      <c r="Y158" s="351"/>
      <c r="Z158" s="351"/>
      <c r="AA158" s="351"/>
      <c r="AB158" s="334"/>
      <c r="AC158" s="380"/>
      <c r="AD158" s="83"/>
    </row>
    <row r="159" spans="1:30" ht="18" hidden="1" customHeight="1">
      <c r="A159" s="121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68"/>
      <c r="O159" s="368"/>
      <c r="P159" s="351"/>
      <c r="Q159" s="368"/>
      <c r="R159" s="351"/>
      <c r="S159" s="351"/>
      <c r="T159" s="351"/>
      <c r="U159" s="351"/>
      <c r="V159" s="351"/>
      <c r="W159" s="351"/>
      <c r="X159" s="351"/>
      <c r="Y159" s="351"/>
      <c r="Z159" s="351"/>
      <c r="AA159" s="351"/>
      <c r="AB159" s="334"/>
      <c r="AC159" s="380"/>
      <c r="AD159" s="83"/>
    </row>
    <row r="160" spans="1:30" ht="18" hidden="1" customHeight="1">
      <c r="A160" s="90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68"/>
      <c r="O160" s="368"/>
      <c r="P160" s="336"/>
      <c r="Q160" s="368"/>
      <c r="R160" s="336"/>
      <c r="S160" s="336"/>
      <c r="T160" s="336"/>
      <c r="U160" s="336"/>
      <c r="V160" s="336"/>
      <c r="W160" s="336"/>
      <c r="X160" s="336"/>
      <c r="Y160" s="336"/>
      <c r="Z160" s="336"/>
      <c r="AA160" s="336"/>
      <c r="AB160" s="334"/>
      <c r="AC160" s="379"/>
      <c r="AD160" s="83"/>
    </row>
    <row r="161" spans="1:30" ht="18" hidden="1" customHeight="1">
      <c r="A161" s="90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68"/>
      <c r="O161" s="368"/>
      <c r="P161" s="336"/>
      <c r="Q161" s="368"/>
      <c r="R161" s="336"/>
      <c r="S161" s="336"/>
      <c r="T161" s="336"/>
      <c r="U161" s="336"/>
      <c r="V161" s="336"/>
      <c r="W161" s="336"/>
      <c r="X161" s="336"/>
      <c r="Y161" s="336"/>
      <c r="Z161" s="336"/>
      <c r="AA161" s="336"/>
      <c r="AB161" s="334"/>
      <c r="AC161" s="379"/>
      <c r="AD161" s="83"/>
    </row>
    <row r="162" spans="1:30" ht="18" hidden="1" customHeight="1">
      <c r="A162" s="90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68"/>
      <c r="O162" s="368"/>
      <c r="P162" s="336"/>
      <c r="Q162" s="368"/>
      <c r="R162" s="336"/>
      <c r="S162" s="336"/>
      <c r="T162" s="336"/>
      <c r="U162" s="336"/>
      <c r="V162" s="336"/>
      <c r="W162" s="336"/>
      <c r="X162" s="336"/>
      <c r="Y162" s="336"/>
      <c r="Z162" s="336"/>
      <c r="AA162" s="336"/>
      <c r="AB162" s="334"/>
      <c r="AC162" s="379"/>
      <c r="AD162" s="83"/>
    </row>
    <row r="163" spans="1:30" ht="18" hidden="1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68"/>
      <c r="O163" s="368"/>
      <c r="P163" s="336"/>
      <c r="Q163" s="368"/>
      <c r="R163" s="336"/>
      <c r="S163" s="336"/>
      <c r="T163" s="336"/>
      <c r="U163" s="336"/>
      <c r="V163" s="336"/>
      <c r="W163" s="336"/>
      <c r="X163" s="336"/>
      <c r="Y163" s="336"/>
      <c r="Z163" s="336"/>
      <c r="AA163" s="336"/>
      <c r="AB163" s="334"/>
      <c r="AC163" s="379"/>
      <c r="AD163" s="83"/>
    </row>
    <row r="164" spans="1:30" ht="18" hidden="1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68"/>
      <c r="O164" s="368"/>
      <c r="P164" s="336"/>
      <c r="Q164" s="368"/>
      <c r="R164" s="336"/>
      <c r="S164" s="336"/>
      <c r="T164" s="336"/>
      <c r="U164" s="336"/>
      <c r="V164" s="336"/>
      <c r="W164" s="336"/>
      <c r="X164" s="336"/>
      <c r="Y164" s="336"/>
      <c r="Z164" s="336"/>
      <c r="AA164" s="336"/>
      <c r="AB164" s="334"/>
      <c r="AC164" s="379"/>
      <c r="AD164" s="83"/>
    </row>
    <row r="165" spans="1:30" ht="18" hidden="1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68"/>
      <c r="O165" s="368"/>
      <c r="P165" s="336"/>
      <c r="Q165" s="368"/>
      <c r="R165" s="336"/>
      <c r="S165" s="336"/>
      <c r="T165" s="336"/>
      <c r="U165" s="336"/>
      <c r="V165" s="336"/>
      <c r="W165" s="336"/>
      <c r="X165" s="336"/>
      <c r="Y165" s="336"/>
      <c r="Z165" s="336"/>
      <c r="AA165" s="336"/>
      <c r="AB165" s="334"/>
      <c r="AC165" s="379"/>
      <c r="AD165" s="83"/>
    </row>
    <row r="166" spans="1:30" ht="18" hidden="1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68"/>
      <c r="O166" s="368"/>
      <c r="P166" s="336"/>
      <c r="Q166" s="368"/>
      <c r="R166" s="336"/>
      <c r="S166" s="336"/>
      <c r="T166" s="336"/>
      <c r="U166" s="336"/>
      <c r="V166" s="336"/>
      <c r="W166" s="336"/>
      <c r="X166" s="336"/>
      <c r="Y166" s="336"/>
      <c r="Z166" s="336"/>
      <c r="AA166" s="336"/>
      <c r="AB166" s="334"/>
      <c r="AC166" s="379"/>
      <c r="AD166" s="83"/>
    </row>
    <row r="167" spans="1:30" ht="18" hidden="1" customHeight="1">
      <c r="A167" s="65"/>
      <c r="B167" s="66"/>
      <c r="C167" s="67"/>
      <c r="D167" s="126"/>
      <c r="E167" s="127"/>
      <c r="F167" s="128"/>
      <c r="G167" s="147"/>
      <c r="H167" s="148"/>
      <c r="I167" s="149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368"/>
      <c r="O167" s="368"/>
      <c r="P167" s="331"/>
      <c r="Q167" s="368"/>
      <c r="R167" s="336"/>
      <c r="S167" s="336"/>
      <c r="T167" s="336"/>
      <c r="U167" s="336"/>
      <c r="V167" s="336"/>
      <c r="W167" s="336"/>
      <c r="X167" s="336"/>
      <c r="Y167" s="336"/>
      <c r="Z167" s="336"/>
      <c r="AA167" s="336"/>
      <c r="AB167" s="323"/>
      <c r="AC167" s="379"/>
      <c r="AD167" s="83"/>
    </row>
    <row r="168" spans="1:30" ht="18" customHeight="1">
      <c r="A168" s="104">
        <v>9</v>
      </c>
      <c r="B168" s="183" t="s">
        <v>268</v>
      </c>
      <c r="C168" s="101" t="s">
        <v>269</v>
      </c>
      <c r="D168" s="126" t="s">
        <v>270</v>
      </c>
      <c r="E168" s="127" t="s">
        <v>271</v>
      </c>
      <c r="F168" s="128" t="s">
        <v>272</v>
      </c>
      <c r="G168" s="186">
        <v>1</v>
      </c>
      <c r="H168" s="148">
        <v>15</v>
      </c>
      <c r="I168" s="149">
        <v>60</v>
      </c>
      <c r="J168" s="80">
        <v>45</v>
      </c>
      <c r="K168" s="87">
        <f t="shared" si="6"/>
        <v>1.2</v>
      </c>
      <c r="L168" s="87">
        <f t="shared" si="7"/>
        <v>1.2</v>
      </c>
      <c r="M168" s="46">
        <f t="shared" si="8"/>
        <v>72</v>
      </c>
      <c r="N168" s="367">
        <v>67.5</v>
      </c>
      <c r="O168" s="367">
        <v>0</v>
      </c>
      <c r="P168" s="352">
        <f>SUM(M168:M186)+N168+O168</f>
        <v>729.1</v>
      </c>
      <c r="Q168" s="367">
        <v>0</v>
      </c>
      <c r="R168" s="352">
        <v>44</v>
      </c>
      <c r="S168" s="358">
        <v>450</v>
      </c>
      <c r="T168" s="354">
        <v>450</v>
      </c>
      <c r="U168" s="358">
        <v>112</v>
      </c>
      <c r="V168" s="356">
        <v>112</v>
      </c>
      <c r="W168" s="358">
        <v>56</v>
      </c>
      <c r="X168" s="354">
        <v>56</v>
      </c>
      <c r="Y168" s="365">
        <f t="shared" ref="Y168" si="9">ROUND((P168-T168),1)</f>
        <v>279.10000000000002</v>
      </c>
      <c r="Z168" s="348">
        <f>IF(OR(SUM(V168:V185)="",SUM(Q168:Q185)=""),0,IF(OR(SUM(U168:U185)=320,SUM(V168:V185)&gt;0),ROUND((SUM(Q168:Q185)-SUM(V168:V185)),1),0))</f>
        <v>-112</v>
      </c>
      <c r="AA168" s="348">
        <f>IF(OR(SUM(X168:X185)="",SUM(R168:R185)=""),0,IF(OR(SUM(W168:W185)=160,SUM(X168:X185)&gt;0),ROUND((SUM(R168:R185)-SUM(X168:X185)),1),0))</f>
        <v>-12</v>
      </c>
      <c r="AB168" s="376"/>
      <c r="AC168" s="362">
        <f>SUM(Y168:AA185)</f>
        <v>155.10000000000002</v>
      </c>
      <c r="AD168" s="83"/>
    </row>
    <row r="169" spans="1:30" ht="18" customHeight="1">
      <c r="A169" s="121"/>
      <c r="B169" s="109"/>
      <c r="C169" s="110"/>
      <c r="D169" s="126" t="s">
        <v>273</v>
      </c>
      <c r="E169" s="127" t="s">
        <v>274</v>
      </c>
      <c r="F169" s="128" t="s">
        <v>146</v>
      </c>
      <c r="G169" s="186">
        <v>1</v>
      </c>
      <c r="H169" s="148">
        <v>15</v>
      </c>
      <c r="I169" s="149">
        <v>60</v>
      </c>
      <c r="J169" s="80">
        <v>58</v>
      </c>
      <c r="K169" s="87">
        <f t="shared" si="6"/>
        <v>1.2</v>
      </c>
      <c r="L169" s="87">
        <f t="shared" si="7"/>
        <v>1.2</v>
      </c>
      <c r="M169" s="46">
        <f t="shared" si="8"/>
        <v>72</v>
      </c>
      <c r="N169" s="368"/>
      <c r="O169" s="368"/>
      <c r="P169" s="336"/>
      <c r="Q169" s="368"/>
      <c r="R169" s="336"/>
      <c r="S169" s="336"/>
      <c r="T169" s="336"/>
      <c r="U169" s="336"/>
      <c r="V169" s="336"/>
      <c r="W169" s="336"/>
      <c r="X169" s="336"/>
      <c r="Y169" s="334"/>
      <c r="Z169" s="334"/>
      <c r="AA169" s="334"/>
      <c r="AB169" s="334"/>
      <c r="AC169" s="334"/>
      <c r="AD169" s="83"/>
    </row>
    <row r="170" spans="1:30" ht="18" customHeight="1">
      <c r="A170" s="121"/>
      <c r="B170" s="109"/>
      <c r="C170" s="110"/>
      <c r="D170" s="126" t="s">
        <v>275</v>
      </c>
      <c r="E170" s="127" t="s">
        <v>274</v>
      </c>
      <c r="F170" s="128" t="s">
        <v>232</v>
      </c>
      <c r="G170" s="186">
        <v>1</v>
      </c>
      <c r="H170" s="148">
        <v>15</v>
      </c>
      <c r="I170" s="149">
        <v>60</v>
      </c>
      <c r="J170" s="80">
        <v>54</v>
      </c>
      <c r="K170" s="87">
        <f t="shared" si="6"/>
        <v>1.2</v>
      </c>
      <c r="L170" s="87">
        <f t="shared" si="7"/>
        <v>1.2</v>
      </c>
      <c r="M170" s="46">
        <f t="shared" si="8"/>
        <v>72</v>
      </c>
      <c r="N170" s="368"/>
      <c r="O170" s="368"/>
      <c r="P170" s="336"/>
      <c r="Q170" s="368"/>
      <c r="R170" s="336"/>
      <c r="S170" s="336"/>
      <c r="T170" s="336"/>
      <c r="U170" s="336"/>
      <c r="V170" s="336"/>
      <c r="W170" s="336"/>
      <c r="X170" s="336"/>
      <c r="Y170" s="334"/>
      <c r="Z170" s="334"/>
      <c r="AA170" s="334"/>
      <c r="AB170" s="334"/>
      <c r="AC170" s="334"/>
      <c r="AD170" s="83"/>
    </row>
    <row r="171" spans="1:30" ht="18" customHeight="1">
      <c r="A171" s="121"/>
      <c r="B171" s="109"/>
      <c r="C171" s="110"/>
      <c r="D171" s="126" t="s">
        <v>276</v>
      </c>
      <c r="E171" s="127" t="s">
        <v>218</v>
      </c>
      <c r="F171" s="128" t="s">
        <v>206</v>
      </c>
      <c r="G171" s="186"/>
      <c r="H171" s="148"/>
      <c r="I171" s="149"/>
      <c r="J171" s="80"/>
      <c r="K171" s="87">
        <f t="shared" si="6"/>
        <v>0</v>
      </c>
      <c r="L171" s="87">
        <f t="shared" si="7"/>
        <v>0</v>
      </c>
      <c r="M171" s="46">
        <f t="shared" si="8"/>
        <v>0</v>
      </c>
      <c r="N171" s="368"/>
      <c r="O171" s="368"/>
      <c r="P171" s="336"/>
      <c r="Q171" s="368"/>
      <c r="R171" s="336"/>
      <c r="S171" s="336"/>
      <c r="T171" s="336"/>
      <c r="U171" s="336"/>
      <c r="V171" s="336"/>
      <c r="W171" s="336"/>
      <c r="X171" s="336"/>
      <c r="Y171" s="334"/>
      <c r="Z171" s="334"/>
      <c r="AA171" s="334"/>
      <c r="AB171" s="334"/>
      <c r="AC171" s="334"/>
      <c r="AD171" s="83"/>
    </row>
    <row r="172" spans="1:30" ht="18" customHeight="1">
      <c r="A172" s="121"/>
      <c r="B172" s="109"/>
      <c r="C172" s="110"/>
      <c r="D172" s="126"/>
      <c r="E172" s="127" t="s">
        <v>351</v>
      </c>
      <c r="F172" s="128" t="s">
        <v>172</v>
      </c>
      <c r="G172" s="186">
        <v>2</v>
      </c>
      <c r="H172" s="148">
        <v>15</v>
      </c>
      <c r="I172" s="149"/>
      <c r="J172" s="80">
        <v>60</v>
      </c>
      <c r="K172" s="87">
        <f t="shared" si="6"/>
        <v>1.2</v>
      </c>
      <c r="L172" s="87">
        <f t="shared" si="7"/>
        <v>0</v>
      </c>
      <c r="M172" s="46">
        <f t="shared" si="8"/>
        <v>18</v>
      </c>
      <c r="N172" s="368"/>
      <c r="O172" s="368"/>
      <c r="P172" s="336"/>
      <c r="Q172" s="368"/>
      <c r="R172" s="336"/>
      <c r="S172" s="336"/>
      <c r="T172" s="336"/>
      <c r="U172" s="336"/>
      <c r="V172" s="336"/>
      <c r="W172" s="336"/>
      <c r="X172" s="336"/>
      <c r="Y172" s="334"/>
      <c r="Z172" s="334"/>
      <c r="AA172" s="334"/>
      <c r="AB172" s="334"/>
      <c r="AC172" s="334"/>
      <c r="AD172" s="83"/>
    </row>
    <row r="173" spans="1:30" s="206" customFormat="1" ht="18" customHeight="1">
      <c r="A173" s="121"/>
      <c r="B173" s="109"/>
      <c r="C173" s="110"/>
      <c r="D173" s="126"/>
      <c r="E173" s="127" t="s">
        <v>358</v>
      </c>
      <c r="F173" s="128" t="s">
        <v>172</v>
      </c>
      <c r="G173" s="186">
        <v>2</v>
      </c>
      <c r="H173" s="148"/>
      <c r="I173" s="149">
        <v>60</v>
      </c>
      <c r="J173" s="80">
        <v>30</v>
      </c>
      <c r="K173" s="87">
        <f t="shared" si="6"/>
        <v>0</v>
      </c>
      <c r="L173" s="87">
        <f t="shared" si="7"/>
        <v>1.1000000000000001</v>
      </c>
      <c r="M173" s="46">
        <f t="shared" si="8"/>
        <v>49.5</v>
      </c>
      <c r="N173" s="368"/>
      <c r="O173" s="368"/>
      <c r="P173" s="351"/>
      <c r="Q173" s="368"/>
      <c r="R173" s="351"/>
      <c r="S173" s="351"/>
      <c r="T173" s="351"/>
      <c r="U173" s="351"/>
      <c r="V173" s="351"/>
      <c r="W173" s="351"/>
      <c r="X173" s="351"/>
      <c r="Y173" s="334"/>
      <c r="Z173" s="334"/>
      <c r="AA173" s="334"/>
      <c r="AB173" s="334"/>
      <c r="AC173" s="334"/>
      <c r="AD173" s="83"/>
    </row>
    <row r="174" spans="1:30" s="206" customFormat="1" ht="18" customHeight="1">
      <c r="A174" s="121"/>
      <c r="B174" s="109"/>
      <c r="C174" s="110"/>
      <c r="D174" s="126"/>
      <c r="E174" s="127" t="s">
        <v>359</v>
      </c>
      <c r="F174" s="128" t="s">
        <v>172</v>
      </c>
      <c r="G174" s="186">
        <v>2</v>
      </c>
      <c r="H174" s="148"/>
      <c r="I174" s="149">
        <v>60</v>
      </c>
      <c r="J174" s="80">
        <v>30</v>
      </c>
      <c r="K174" s="87">
        <f t="shared" si="6"/>
        <v>0</v>
      </c>
      <c r="L174" s="87">
        <f t="shared" si="7"/>
        <v>1.1000000000000001</v>
      </c>
      <c r="M174" s="46">
        <f t="shared" si="8"/>
        <v>49.5</v>
      </c>
      <c r="N174" s="368"/>
      <c r="O174" s="368"/>
      <c r="P174" s="351"/>
      <c r="Q174" s="368"/>
      <c r="R174" s="351"/>
      <c r="S174" s="351"/>
      <c r="T174" s="351"/>
      <c r="U174" s="351"/>
      <c r="V174" s="351"/>
      <c r="W174" s="351"/>
      <c r="X174" s="351"/>
      <c r="Y174" s="334"/>
      <c r="Z174" s="334"/>
      <c r="AA174" s="334"/>
      <c r="AB174" s="334"/>
      <c r="AC174" s="334"/>
      <c r="AD174" s="83"/>
    </row>
    <row r="175" spans="1:30" ht="18" customHeight="1">
      <c r="A175" s="121"/>
      <c r="B175" s="109"/>
      <c r="C175" s="110"/>
      <c r="D175" s="126"/>
      <c r="E175" s="127" t="s">
        <v>353</v>
      </c>
      <c r="F175" s="128" t="s">
        <v>172</v>
      </c>
      <c r="G175" s="186">
        <v>2</v>
      </c>
      <c r="H175" s="148">
        <v>15</v>
      </c>
      <c r="I175" s="149"/>
      <c r="J175" s="80">
        <v>60</v>
      </c>
      <c r="K175" s="87">
        <f t="shared" ref="K175:K177" si="10">IF(OR(LEFT(E175,2)="ĐA",LEFT(E175,2)="DA",LEFT(E175,5)="Đồ án",LEFT(E175,5)="Đồán ",LEFT(E175,9)="Sinh hoạt",LEFT(E175,9)="sinh hoạt",LEFT(E175,6)="Cố vấn",LEFT(E175,6)="cố vấn",LEFT(E175,4)="cvht",LEFT(E175,4)="CVHT",LEFT(E175,4)="shcn",LEFT(E175,4)="SHCN"),0,(IF(AND(H175&gt;0,J175&gt;0),IF(J175&gt;60,1.3,IF(J175&gt;35,1.2,1)),0)))</f>
        <v>1.2</v>
      </c>
      <c r="L175" s="87">
        <f t="shared" ref="L175:L177" si="11">IF(OR(LEFT(E175,2)="ĐA",LEFT(E175,2)="DA",LEFT(E175,5)="Đồ án",LEFT(E175,5)="Đồán "),0,IF(AND(J175&gt;0,I175&gt;0),IF(AND(OR(LEFT(E175,4)="GDQP",LEFT(E175,4)="gdqp",LEFT(E175,19)="Giáo dục quốc phòng"),J175&gt;50),1.3,IF(J175&gt;35,1.2,IF(J175&gt;29,1.1,1))),0))</f>
        <v>0</v>
      </c>
      <c r="M175" s="46">
        <f t="shared" ref="M175:M177" si="12">ROUND(IF(OR(LEFT(E175,2)="ĐA",LEFT(E175,2)="DA",LEFT(E175,5)="Đồ án",LEFT(E175,5)="Đồán "),J175*0.5,(IF(H175&gt;0,H175*K175,"0")+IF(I175&gt;0,(I175*0.75)*L175,"0"))),1)</f>
        <v>18</v>
      </c>
      <c r="N175" s="368"/>
      <c r="O175" s="368"/>
      <c r="P175" s="336"/>
      <c r="Q175" s="368"/>
      <c r="R175" s="336"/>
      <c r="S175" s="336"/>
      <c r="T175" s="336"/>
      <c r="U175" s="336"/>
      <c r="V175" s="336"/>
      <c r="W175" s="336"/>
      <c r="X175" s="336"/>
      <c r="Y175" s="334"/>
      <c r="Z175" s="334"/>
      <c r="AA175" s="334"/>
      <c r="AB175" s="334"/>
      <c r="AC175" s="334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356</v>
      </c>
      <c r="F176" s="128" t="s">
        <v>172</v>
      </c>
      <c r="G176" s="186">
        <v>2</v>
      </c>
      <c r="H176" s="148"/>
      <c r="I176" s="149">
        <v>30</v>
      </c>
      <c r="J176" s="80">
        <v>30</v>
      </c>
      <c r="K176" s="87">
        <f t="shared" si="10"/>
        <v>0</v>
      </c>
      <c r="L176" s="87">
        <f t="shared" si="11"/>
        <v>1.1000000000000001</v>
      </c>
      <c r="M176" s="46">
        <f t="shared" si="12"/>
        <v>24.8</v>
      </c>
      <c r="N176" s="368"/>
      <c r="O176" s="368"/>
      <c r="P176" s="351"/>
      <c r="Q176" s="368"/>
      <c r="R176" s="351"/>
      <c r="S176" s="351"/>
      <c r="T176" s="351"/>
      <c r="U176" s="351"/>
      <c r="V176" s="351"/>
      <c r="W176" s="351"/>
      <c r="X176" s="351"/>
      <c r="Y176" s="334"/>
      <c r="Z176" s="334"/>
      <c r="AA176" s="334"/>
      <c r="AB176" s="334"/>
      <c r="AC176" s="334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357</v>
      </c>
      <c r="F177" s="128" t="s">
        <v>172</v>
      </c>
      <c r="G177" s="186">
        <v>2</v>
      </c>
      <c r="H177" s="148"/>
      <c r="I177" s="149">
        <v>30</v>
      </c>
      <c r="J177" s="80">
        <v>30</v>
      </c>
      <c r="K177" s="87">
        <f t="shared" si="10"/>
        <v>0</v>
      </c>
      <c r="L177" s="87">
        <f t="shared" si="11"/>
        <v>1.1000000000000001</v>
      </c>
      <c r="M177" s="46">
        <f t="shared" si="12"/>
        <v>24.8</v>
      </c>
      <c r="N177" s="368"/>
      <c r="O177" s="368"/>
      <c r="P177" s="351"/>
      <c r="Q177" s="368"/>
      <c r="R177" s="351"/>
      <c r="S177" s="351"/>
      <c r="T177" s="351"/>
      <c r="U177" s="351"/>
      <c r="V177" s="351"/>
      <c r="W177" s="351"/>
      <c r="X177" s="351"/>
      <c r="Y177" s="334"/>
      <c r="Z177" s="334"/>
      <c r="AA177" s="334"/>
      <c r="AB177" s="334"/>
      <c r="AC177" s="334"/>
      <c r="AD177" s="83"/>
    </row>
    <row r="178" spans="1:30" ht="18" customHeight="1">
      <c r="A178" s="121"/>
      <c r="B178" s="109"/>
      <c r="C178" s="110"/>
      <c r="D178" s="126"/>
      <c r="E178" s="127" t="s">
        <v>370</v>
      </c>
      <c r="F178" s="128" t="s">
        <v>294</v>
      </c>
      <c r="G178" s="186">
        <v>2</v>
      </c>
      <c r="H178" s="148">
        <v>30</v>
      </c>
      <c r="I178" s="149">
        <v>60</v>
      </c>
      <c r="J178" s="80">
        <v>40</v>
      </c>
      <c r="K178" s="87">
        <f t="shared" si="6"/>
        <v>1.2</v>
      </c>
      <c r="L178" s="87">
        <f t="shared" si="7"/>
        <v>1.2</v>
      </c>
      <c r="M178" s="46">
        <f t="shared" si="8"/>
        <v>90</v>
      </c>
      <c r="N178" s="368"/>
      <c r="O178" s="368"/>
      <c r="P178" s="336"/>
      <c r="Q178" s="368"/>
      <c r="R178" s="336"/>
      <c r="S178" s="336"/>
      <c r="T178" s="336"/>
      <c r="U178" s="336"/>
      <c r="V178" s="336"/>
      <c r="W178" s="336"/>
      <c r="X178" s="336"/>
      <c r="Y178" s="334"/>
      <c r="Z178" s="334"/>
      <c r="AA178" s="334"/>
      <c r="AB178" s="334"/>
      <c r="AC178" s="334"/>
      <c r="AD178" s="83"/>
    </row>
    <row r="179" spans="1:30" ht="18" customHeight="1">
      <c r="A179" s="121"/>
      <c r="B179" s="109"/>
      <c r="C179" s="110"/>
      <c r="D179" s="126"/>
      <c r="E179" s="127" t="s">
        <v>370</v>
      </c>
      <c r="F179" s="128" t="s">
        <v>272</v>
      </c>
      <c r="G179" s="186">
        <v>2</v>
      </c>
      <c r="H179" s="148">
        <v>30</v>
      </c>
      <c r="I179" s="149">
        <v>60</v>
      </c>
      <c r="J179" s="80">
        <v>40</v>
      </c>
      <c r="K179" s="87">
        <f t="shared" si="6"/>
        <v>1.2</v>
      </c>
      <c r="L179" s="87">
        <f t="shared" si="7"/>
        <v>1.2</v>
      </c>
      <c r="M179" s="46">
        <f t="shared" si="8"/>
        <v>90</v>
      </c>
      <c r="N179" s="368"/>
      <c r="O179" s="368"/>
      <c r="P179" s="351"/>
      <c r="Q179" s="368"/>
      <c r="R179" s="351"/>
      <c r="S179" s="351"/>
      <c r="T179" s="351"/>
      <c r="U179" s="351"/>
      <c r="V179" s="351"/>
      <c r="W179" s="351"/>
      <c r="X179" s="351"/>
      <c r="Y179" s="334"/>
      <c r="Z179" s="334"/>
      <c r="AA179" s="334"/>
      <c r="AB179" s="334"/>
      <c r="AC179" s="334"/>
      <c r="AD179" s="83"/>
    </row>
    <row r="180" spans="1:30" ht="18" customHeight="1">
      <c r="A180" s="121"/>
      <c r="B180" s="109"/>
      <c r="C180" s="110"/>
      <c r="D180" s="126"/>
      <c r="E180" s="127" t="s">
        <v>274</v>
      </c>
      <c r="F180" s="128" t="s">
        <v>185</v>
      </c>
      <c r="G180" s="186">
        <v>2</v>
      </c>
      <c r="H180" s="148">
        <v>45</v>
      </c>
      <c r="I180" s="149">
        <v>30</v>
      </c>
      <c r="J180" s="80">
        <v>40</v>
      </c>
      <c r="K180" s="87">
        <v>1.2</v>
      </c>
      <c r="L180" s="87">
        <v>1.2</v>
      </c>
      <c r="M180" s="46">
        <v>81</v>
      </c>
      <c r="N180" s="368"/>
      <c r="O180" s="368"/>
      <c r="P180" s="351"/>
      <c r="Q180" s="368"/>
      <c r="R180" s="351"/>
      <c r="S180" s="351"/>
      <c r="T180" s="351"/>
      <c r="U180" s="351"/>
      <c r="V180" s="351"/>
      <c r="W180" s="351"/>
      <c r="X180" s="351"/>
      <c r="Y180" s="334"/>
      <c r="Z180" s="334"/>
      <c r="AA180" s="334"/>
      <c r="AB180" s="334"/>
      <c r="AC180" s="334"/>
      <c r="AD180" s="83"/>
    </row>
    <row r="181" spans="1:30" ht="18" hidden="1" customHeight="1">
      <c r="A181" s="121"/>
      <c r="B181" s="109"/>
      <c r="C181" s="110"/>
      <c r="D181" s="126"/>
      <c r="E181" s="127"/>
      <c r="F181" s="128"/>
      <c r="G181" s="186"/>
      <c r="H181" s="148"/>
      <c r="I181" s="149"/>
      <c r="J181" s="80"/>
      <c r="K181" s="87"/>
      <c r="L181" s="87"/>
      <c r="M181" s="46"/>
      <c r="N181" s="368"/>
      <c r="O181" s="368"/>
      <c r="P181" s="351"/>
      <c r="Q181" s="368"/>
      <c r="R181" s="351"/>
      <c r="S181" s="351"/>
      <c r="T181" s="351"/>
      <c r="U181" s="351"/>
      <c r="V181" s="351"/>
      <c r="W181" s="351"/>
      <c r="X181" s="351"/>
      <c r="Y181" s="334"/>
      <c r="Z181" s="334"/>
      <c r="AA181" s="334"/>
      <c r="AB181" s="334"/>
      <c r="AC181" s="334"/>
      <c r="AD181" s="83"/>
    </row>
    <row r="182" spans="1:30" ht="18" hidden="1" customHeight="1">
      <c r="A182" s="121"/>
      <c r="B182" s="109"/>
      <c r="C182" s="110"/>
      <c r="D182" s="126"/>
      <c r="E182" s="127"/>
      <c r="F182" s="128"/>
      <c r="G182" s="186"/>
      <c r="H182" s="148"/>
      <c r="I182" s="149"/>
      <c r="J182" s="80"/>
      <c r="K182" s="87"/>
      <c r="L182" s="87"/>
      <c r="M182" s="46"/>
      <c r="N182" s="368"/>
      <c r="O182" s="368"/>
      <c r="P182" s="336"/>
      <c r="Q182" s="368"/>
      <c r="R182" s="336"/>
      <c r="S182" s="336"/>
      <c r="T182" s="336"/>
      <c r="U182" s="336"/>
      <c r="V182" s="336"/>
      <c r="W182" s="336"/>
      <c r="X182" s="336"/>
      <c r="Y182" s="334"/>
      <c r="Z182" s="334"/>
      <c r="AA182" s="334"/>
      <c r="AB182" s="334"/>
      <c r="AC182" s="334"/>
      <c r="AD182" s="83"/>
    </row>
    <row r="183" spans="1:30" ht="18" hidden="1" customHeight="1">
      <c r="A183" s="121"/>
      <c r="B183" s="109"/>
      <c r="C183" s="110"/>
      <c r="D183" s="126"/>
      <c r="E183" s="127"/>
      <c r="F183" s="128"/>
      <c r="G183" s="186"/>
      <c r="H183" s="148"/>
      <c r="I183" s="149"/>
      <c r="J183" s="80"/>
      <c r="K183" s="87">
        <f t="shared" si="6"/>
        <v>0</v>
      </c>
      <c r="L183" s="87">
        <f t="shared" si="7"/>
        <v>0</v>
      </c>
      <c r="M183" s="46">
        <f t="shared" si="8"/>
        <v>0</v>
      </c>
      <c r="N183" s="368"/>
      <c r="O183" s="368"/>
      <c r="P183" s="336"/>
      <c r="Q183" s="368"/>
      <c r="R183" s="336"/>
      <c r="S183" s="336"/>
      <c r="T183" s="336"/>
      <c r="U183" s="336"/>
      <c r="V183" s="336"/>
      <c r="W183" s="336"/>
      <c r="X183" s="336"/>
      <c r="Y183" s="334"/>
      <c r="Z183" s="334"/>
      <c r="AA183" s="334"/>
      <c r="AB183" s="334"/>
      <c r="AC183" s="334"/>
      <c r="AD183" s="83"/>
    </row>
    <row r="184" spans="1:30" ht="18" hidden="1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>
        <f t="shared" si="6"/>
        <v>0</v>
      </c>
      <c r="L184" s="87">
        <f t="shared" si="7"/>
        <v>0</v>
      </c>
      <c r="M184" s="46">
        <f t="shared" si="8"/>
        <v>0</v>
      </c>
      <c r="N184" s="368"/>
      <c r="O184" s="368"/>
      <c r="P184" s="336"/>
      <c r="Q184" s="368"/>
      <c r="R184" s="336"/>
      <c r="S184" s="336"/>
      <c r="T184" s="336"/>
      <c r="U184" s="336"/>
      <c r="V184" s="336"/>
      <c r="W184" s="336"/>
      <c r="X184" s="336"/>
      <c r="Y184" s="334"/>
      <c r="Z184" s="334"/>
      <c r="AA184" s="334"/>
      <c r="AB184" s="334"/>
      <c r="AC184" s="334"/>
      <c r="AD184" s="83"/>
    </row>
    <row r="185" spans="1:30" ht="18" hidden="1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>
        <f t="shared" si="6"/>
        <v>0</v>
      </c>
      <c r="L185" s="87">
        <f t="shared" si="7"/>
        <v>0</v>
      </c>
      <c r="M185" s="46">
        <f t="shared" si="8"/>
        <v>0</v>
      </c>
      <c r="N185" s="368"/>
      <c r="O185" s="368"/>
      <c r="P185" s="336"/>
      <c r="Q185" s="368"/>
      <c r="R185" s="336"/>
      <c r="S185" s="336"/>
      <c r="T185" s="336"/>
      <c r="U185" s="336"/>
      <c r="V185" s="336"/>
      <c r="W185" s="336"/>
      <c r="X185" s="336"/>
      <c r="Y185" s="334"/>
      <c r="Z185" s="334"/>
      <c r="AA185" s="334"/>
      <c r="AB185" s="334"/>
      <c r="AC185" s="334"/>
      <c r="AD185" s="83"/>
    </row>
    <row r="186" spans="1:30" ht="18" hidden="1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68"/>
      <c r="O186" s="368"/>
      <c r="P186" s="336"/>
      <c r="Q186" s="368"/>
      <c r="R186" s="336"/>
      <c r="S186" s="336"/>
      <c r="T186" s="336"/>
      <c r="U186" s="336"/>
      <c r="V186" s="336"/>
      <c r="W186" s="336"/>
      <c r="X186" s="336"/>
      <c r="Y186" s="334"/>
      <c r="Z186" s="334"/>
      <c r="AA186" s="334"/>
      <c r="AB186" s="334"/>
      <c r="AC186" s="334"/>
      <c r="AD186" s="83"/>
    </row>
    <row r="187" spans="1:30" ht="18" hidden="1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368"/>
      <c r="O187" s="368"/>
      <c r="P187" s="336"/>
      <c r="Q187" s="368"/>
      <c r="R187" s="351"/>
      <c r="S187" s="351"/>
      <c r="T187" s="351"/>
      <c r="U187" s="351"/>
      <c r="V187" s="351"/>
      <c r="W187" s="351"/>
      <c r="X187" s="351"/>
      <c r="Y187" s="334"/>
      <c r="Z187" s="334"/>
      <c r="AA187" s="334"/>
      <c r="AB187" s="334"/>
      <c r="AC187" s="334"/>
      <c r="AD187" s="83"/>
    </row>
    <row r="188" spans="1:30" ht="18" customHeight="1">
      <c r="A188" s="104">
        <v>10</v>
      </c>
      <c r="B188" s="183" t="s">
        <v>292</v>
      </c>
      <c r="C188" s="101" t="s">
        <v>293</v>
      </c>
      <c r="D188" s="126">
        <v>71400180401</v>
      </c>
      <c r="E188" s="127" t="s">
        <v>271</v>
      </c>
      <c r="F188" s="128" t="s">
        <v>294</v>
      </c>
      <c r="G188" s="186">
        <v>1</v>
      </c>
      <c r="H188" s="148">
        <v>15</v>
      </c>
      <c r="I188" s="149">
        <v>60</v>
      </c>
      <c r="J188" s="80">
        <v>47</v>
      </c>
      <c r="K188" s="87">
        <f t="shared" si="6"/>
        <v>1.2</v>
      </c>
      <c r="L188" s="87">
        <f t="shared" si="7"/>
        <v>1.2</v>
      </c>
      <c r="M188" s="46">
        <f t="shared" si="8"/>
        <v>72</v>
      </c>
      <c r="N188" s="367">
        <v>67.5</v>
      </c>
      <c r="O188" s="367">
        <v>0</v>
      </c>
      <c r="P188" s="352">
        <f>SUM(M188:M208)+N188+O188</f>
        <v>957.09999999999991</v>
      </c>
      <c r="Q188" s="367">
        <v>0</v>
      </c>
      <c r="R188" s="352">
        <v>44</v>
      </c>
      <c r="S188" s="358">
        <v>450</v>
      </c>
      <c r="T188" s="354">
        <v>450</v>
      </c>
      <c r="U188" s="358">
        <v>112</v>
      </c>
      <c r="V188" s="356">
        <v>112</v>
      </c>
      <c r="W188" s="358">
        <v>56</v>
      </c>
      <c r="X188" s="354">
        <v>56</v>
      </c>
      <c r="Y188" s="365">
        <f t="shared" ref="Y188" si="13">ROUND((P188-T188),1)</f>
        <v>507.1</v>
      </c>
      <c r="Z188" s="348">
        <f>IF(OR(SUM(V188:V208)="",SUM(Q188:Q208)=""),0,IF(OR(SUM(U188:U208)=320,SUM(V188:V208)&gt;0),ROUND((SUM(Q188:Q208)-SUM(V188:V208)),1),0))</f>
        <v>-112</v>
      </c>
      <c r="AA188" s="348">
        <f>IF(OR(SUM(X188:X208)="",SUM(R188:R208)=""),0,IF(OR(SUM(W188:W208)=160,SUM(X188:X208)&gt;0),ROUND((SUM(R188:R208)-SUM(X188:X208)),1),0))</f>
        <v>-12</v>
      </c>
      <c r="AB188" s="376"/>
      <c r="AC188" s="362">
        <f>SUM(Y188:AA208)</f>
        <v>383.1</v>
      </c>
      <c r="AD188" s="83"/>
    </row>
    <row r="189" spans="1:30" ht="18" customHeight="1">
      <c r="A189" s="121"/>
      <c r="B189" s="109"/>
      <c r="C189" s="110"/>
      <c r="D189" s="126">
        <v>71400174201</v>
      </c>
      <c r="E189" s="127" t="s">
        <v>274</v>
      </c>
      <c r="F189" s="128" t="s">
        <v>249</v>
      </c>
      <c r="G189" s="186">
        <v>1</v>
      </c>
      <c r="H189" s="148">
        <v>18</v>
      </c>
      <c r="I189" s="149">
        <v>54</v>
      </c>
      <c r="J189" s="80">
        <v>70</v>
      </c>
      <c r="K189" s="87">
        <f t="shared" si="6"/>
        <v>1.3</v>
      </c>
      <c r="L189" s="87">
        <f t="shared" si="7"/>
        <v>1.2</v>
      </c>
      <c r="M189" s="46">
        <f t="shared" si="8"/>
        <v>72</v>
      </c>
      <c r="N189" s="368"/>
      <c r="O189" s="368"/>
      <c r="P189" s="336"/>
      <c r="Q189" s="368"/>
      <c r="R189" s="336"/>
      <c r="S189" s="336"/>
      <c r="T189" s="336"/>
      <c r="U189" s="336"/>
      <c r="V189" s="336"/>
      <c r="W189" s="336"/>
      <c r="X189" s="336"/>
      <c r="Y189" s="334"/>
      <c r="Z189" s="334"/>
      <c r="AA189" s="334"/>
      <c r="AB189" s="334"/>
      <c r="AC189" s="334"/>
      <c r="AD189" s="83"/>
    </row>
    <row r="190" spans="1:30" ht="18" customHeight="1">
      <c r="A190" s="121"/>
      <c r="B190" s="109"/>
      <c r="C190" s="110"/>
      <c r="D190" s="126">
        <v>21100180601</v>
      </c>
      <c r="E190" s="127" t="s">
        <v>295</v>
      </c>
      <c r="F190" s="128" t="s">
        <v>172</v>
      </c>
      <c r="G190" s="186">
        <v>1</v>
      </c>
      <c r="H190" s="148">
        <v>15</v>
      </c>
      <c r="I190" s="149"/>
      <c r="J190" s="80">
        <v>67</v>
      </c>
      <c r="K190" s="87">
        <f t="shared" si="6"/>
        <v>1.3</v>
      </c>
      <c r="L190" s="87">
        <f t="shared" si="7"/>
        <v>0</v>
      </c>
      <c r="M190" s="46">
        <f t="shared" si="8"/>
        <v>19.5</v>
      </c>
      <c r="N190" s="368"/>
      <c r="O190" s="368"/>
      <c r="P190" s="336"/>
      <c r="Q190" s="368"/>
      <c r="R190" s="336"/>
      <c r="S190" s="336"/>
      <c r="T190" s="336"/>
      <c r="U190" s="336"/>
      <c r="V190" s="336"/>
      <c r="W190" s="336"/>
      <c r="X190" s="336"/>
      <c r="Y190" s="334"/>
      <c r="Z190" s="334"/>
      <c r="AA190" s="334"/>
      <c r="AB190" s="334"/>
      <c r="AC190" s="334"/>
      <c r="AD190" s="83"/>
    </row>
    <row r="191" spans="1:30" s="225" customFormat="1" ht="18" customHeight="1">
      <c r="A191" s="121"/>
      <c r="B191" s="109"/>
      <c r="C191" s="110"/>
      <c r="D191" s="126">
        <v>21100180601</v>
      </c>
      <c r="E191" s="127" t="s">
        <v>476</v>
      </c>
      <c r="F191" s="128" t="s">
        <v>474</v>
      </c>
      <c r="G191" s="186">
        <v>1</v>
      </c>
      <c r="H191" s="148"/>
      <c r="I191" s="149">
        <v>30</v>
      </c>
      <c r="J191" s="80">
        <v>67</v>
      </c>
      <c r="K191" s="87">
        <f t="shared" si="6"/>
        <v>0</v>
      </c>
      <c r="L191" s="87">
        <f t="shared" si="7"/>
        <v>1.2</v>
      </c>
      <c r="M191" s="46">
        <f t="shared" si="8"/>
        <v>27</v>
      </c>
      <c r="N191" s="368"/>
      <c r="O191" s="368"/>
      <c r="P191" s="351"/>
      <c r="Q191" s="368"/>
      <c r="R191" s="351"/>
      <c r="S191" s="351"/>
      <c r="T191" s="351"/>
      <c r="U191" s="351"/>
      <c r="V191" s="351"/>
      <c r="W191" s="351"/>
      <c r="X191" s="351"/>
      <c r="Y191" s="334"/>
      <c r="Z191" s="334"/>
      <c r="AA191" s="334"/>
      <c r="AB191" s="334"/>
      <c r="AC191" s="334"/>
      <c r="AD191" s="83"/>
    </row>
    <row r="192" spans="1:30" s="225" customFormat="1" ht="18" customHeight="1">
      <c r="A192" s="121"/>
      <c r="B192" s="109"/>
      <c r="C192" s="110"/>
      <c r="D192" s="126">
        <v>21100180601</v>
      </c>
      <c r="E192" s="127" t="s">
        <v>477</v>
      </c>
      <c r="F192" s="128" t="s">
        <v>475</v>
      </c>
      <c r="G192" s="186">
        <v>1</v>
      </c>
      <c r="H192" s="148"/>
      <c r="I192" s="149">
        <v>30</v>
      </c>
      <c r="J192" s="80">
        <v>67</v>
      </c>
      <c r="K192" s="87">
        <f t="shared" si="6"/>
        <v>0</v>
      </c>
      <c r="L192" s="87">
        <f t="shared" si="7"/>
        <v>1.2</v>
      </c>
      <c r="M192" s="46">
        <f t="shared" si="8"/>
        <v>27</v>
      </c>
      <c r="N192" s="368"/>
      <c r="O192" s="368"/>
      <c r="P192" s="351"/>
      <c r="Q192" s="368"/>
      <c r="R192" s="351"/>
      <c r="S192" s="351"/>
      <c r="T192" s="351"/>
      <c r="U192" s="351"/>
      <c r="V192" s="351"/>
      <c r="W192" s="351"/>
      <c r="X192" s="351"/>
      <c r="Y192" s="334"/>
      <c r="Z192" s="334"/>
      <c r="AA192" s="334"/>
      <c r="AB192" s="334"/>
      <c r="AC192" s="334"/>
      <c r="AD192" s="83"/>
    </row>
    <row r="193" spans="1:30" ht="18" customHeight="1">
      <c r="A193" s="121"/>
      <c r="B193" s="109"/>
      <c r="C193" s="110"/>
      <c r="D193" s="126">
        <v>21100180701</v>
      </c>
      <c r="E193" s="127" t="s">
        <v>296</v>
      </c>
      <c r="F193" s="128" t="s">
        <v>172</v>
      </c>
      <c r="G193" s="186">
        <v>1</v>
      </c>
      <c r="H193" s="148">
        <v>15</v>
      </c>
      <c r="I193" s="149"/>
      <c r="J193" s="80">
        <v>67</v>
      </c>
      <c r="K193" s="87">
        <f t="shared" si="6"/>
        <v>1.3</v>
      </c>
      <c r="L193" s="87">
        <f t="shared" si="7"/>
        <v>0</v>
      </c>
      <c r="M193" s="46">
        <f t="shared" si="8"/>
        <v>19.5</v>
      </c>
      <c r="N193" s="368"/>
      <c r="O193" s="368"/>
      <c r="P193" s="336"/>
      <c r="Q193" s="368"/>
      <c r="R193" s="336"/>
      <c r="S193" s="336"/>
      <c r="T193" s="336"/>
      <c r="U193" s="336"/>
      <c r="V193" s="336"/>
      <c r="W193" s="336"/>
      <c r="X193" s="336"/>
      <c r="Y193" s="334"/>
      <c r="Z193" s="334"/>
      <c r="AA193" s="334"/>
      <c r="AB193" s="334"/>
      <c r="AC193" s="334"/>
      <c r="AD193" s="83"/>
    </row>
    <row r="194" spans="1:30" s="225" customFormat="1" ht="18" customHeight="1">
      <c r="A194" s="121"/>
      <c r="B194" s="109"/>
      <c r="C194" s="110"/>
      <c r="D194" s="126">
        <v>21100180701</v>
      </c>
      <c r="E194" s="127" t="s">
        <v>478</v>
      </c>
      <c r="F194" s="128" t="s">
        <v>474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68"/>
      <c r="O194" s="368"/>
      <c r="P194" s="351"/>
      <c r="Q194" s="368"/>
      <c r="R194" s="351"/>
      <c r="S194" s="351"/>
      <c r="T194" s="351"/>
      <c r="U194" s="351"/>
      <c r="V194" s="351"/>
      <c r="W194" s="351"/>
      <c r="X194" s="351"/>
      <c r="Y194" s="334"/>
      <c r="Z194" s="334"/>
      <c r="AA194" s="334"/>
      <c r="AB194" s="334"/>
      <c r="AC194" s="334"/>
      <c r="AD194" s="83"/>
    </row>
    <row r="195" spans="1:30" s="225" customFormat="1" ht="18" customHeight="1">
      <c r="A195" s="121"/>
      <c r="B195" s="109"/>
      <c r="C195" s="110"/>
      <c r="D195" s="126">
        <v>21100180701</v>
      </c>
      <c r="E195" s="127" t="s">
        <v>479</v>
      </c>
      <c r="F195" s="128" t="s">
        <v>475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368"/>
      <c r="O195" s="368"/>
      <c r="P195" s="351"/>
      <c r="Q195" s="368"/>
      <c r="R195" s="351"/>
      <c r="S195" s="351"/>
      <c r="T195" s="351"/>
      <c r="U195" s="351"/>
      <c r="V195" s="351"/>
      <c r="W195" s="351"/>
      <c r="X195" s="351"/>
      <c r="Y195" s="334"/>
      <c r="Z195" s="334"/>
      <c r="AA195" s="334"/>
      <c r="AB195" s="334"/>
      <c r="AC195" s="334"/>
      <c r="AD195" s="83"/>
    </row>
    <row r="196" spans="1:30" ht="18" customHeight="1">
      <c r="A196" s="121"/>
      <c r="B196" s="109"/>
      <c r="C196" s="110"/>
      <c r="D196" s="126">
        <v>71400119908</v>
      </c>
      <c r="E196" s="127" t="s">
        <v>161</v>
      </c>
      <c r="F196" s="128" t="s">
        <v>297</v>
      </c>
      <c r="G196" s="186">
        <v>1</v>
      </c>
      <c r="H196" s="148">
        <v>30</v>
      </c>
      <c r="I196" s="149">
        <v>60</v>
      </c>
      <c r="J196" s="80">
        <v>52</v>
      </c>
      <c r="K196" s="87">
        <f t="shared" si="6"/>
        <v>1.2</v>
      </c>
      <c r="L196" s="87">
        <f t="shared" si="7"/>
        <v>1.2</v>
      </c>
      <c r="M196" s="46">
        <f t="shared" si="8"/>
        <v>90</v>
      </c>
      <c r="N196" s="368"/>
      <c r="O196" s="368"/>
      <c r="P196" s="336"/>
      <c r="Q196" s="368"/>
      <c r="R196" s="336"/>
      <c r="S196" s="336"/>
      <c r="T196" s="336"/>
      <c r="U196" s="336"/>
      <c r="V196" s="336"/>
      <c r="W196" s="336"/>
      <c r="X196" s="336"/>
      <c r="Y196" s="334"/>
      <c r="Z196" s="334"/>
      <c r="AA196" s="334"/>
      <c r="AB196" s="334"/>
      <c r="AC196" s="334"/>
      <c r="AD196" s="83"/>
    </row>
    <row r="197" spans="1:30" ht="18" customHeight="1">
      <c r="A197" s="121"/>
      <c r="B197" s="109"/>
      <c r="C197" s="110"/>
      <c r="D197" s="126">
        <v>71400119911</v>
      </c>
      <c r="E197" s="127" t="s">
        <v>298</v>
      </c>
      <c r="F197" s="128" t="s">
        <v>299</v>
      </c>
      <c r="G197" s="186">
        <v>1</v>
      </c>
      <c r="H197" s="148">
        <v>30</v>
      </c>
      <c r="I197" s="149">
        <v>60</v>
      </c>
      <c r="J197" s="80">
        <v>49</v>
      </c>
      <c r="K197" s="87">
        <f t="shared" si="6"/>
        <v>1.2</v>
      </c>
      <c r="L197" s="87">
        <f t="shared" si="7"/>
        <v>1.2</v>
      </c>
      <c r="M197" s="46">
        <f t="shared" si="8"/>
        <v>90</v>
      </c>
      <c r="N197" s="368"/>
      <c r="O197" s="368"/>
      <c r="P197" s="336"/>
      <c r="Q197" s="368"/>
      <c r="R197" s="336"/>
      <c r="S197" s="336"/>
      <c r="T197" s="336"/>
      <c r="U197" s="336"/>
      <c r="V197" s="336"/>
      <c r="W197" s="336"/>
      <c r="X197" s="336"/>
      <c r="Y197" s="334"/>
      <c r="Z197" s="334"/>
      <c r="AA197" s="334"/>
      <c r="AB197" s="334"/>
      <c r="AC197" s="334"/>
      <c r="AD197" s="83"/>
    </row>
    <row r="198" spans="1:30" ht="18" customHeight="1">
      <c r="A198" s="121"/>
      <c r="B198" s="109"/>
      <c r="C198" s="110"/>
      <c r="D198" s="126"/>
      <c r="E198" s="127" t="s">
        <v>354</v>
      </c>
      <c r="F198" s="128" t="s">
        <v>172</v>
      </c>
      <c r="G198" s="186">
        <v>2</v>
      </c>
      <c r="H198" s="148">
        <v>30</v>
      </c>
      <c r="I198" s="149"/>
      <c r="J198" s="80">
        <v>60</v>
      </c>
      <c r="K198" s="87">
        <f t="shared" ref="K198:K261" si="14">IF(OR(LEFT(E198,2)="ĐA",LEFT(E198,2)="DA",LEFT(E198,5)="Đồ án",LEFT(E198,5)="Đồán ",LEFT(E198,9)="Sinh hoạt",LEFT(E198,9)="sinh hoạt",LEFT(E198,6)="Cố vấn",LEFT(E198,6)="cố vấn",LEFT(E198,4)="cvht",LEFT(E198,4)="CVHT",LEFT(E198,4)="shcn",LEFT(E198,4)="SHCN"),0,(IF(AND(H198&gt;0,J198&gt;0),IF(J198&gt;60,1.3,IF(J198&gt;35,1.2,1)),0)))</f>
        <v>1.2</v>
      </c>
      <c r="L198" s="87">
        <f t="shared" ref="L198:L261" si="15">IF(OR(LEFT(E198,2)="ĐA",LEFT(E198,2)="DA",LEFT(E198,5)="Đồ án",LEFT(E198,5)="Đồán "),0,IF(AND(J198&gt;0,I198&gt;0),IF(AND(OR(LEFT(E198,4)="GDQP",LEFT(E198,4)="gdqp",LEFT(E198,19)="Giáo dục quốc phòng"),J198&gt;50),1.3,IF(J198&gt;35,1.2,IF(J198&gt;29,1.1,1))),0))</f>
        <v>0</v>
      </c>
      <c r="M198" s="46">
        <f t="shared" ref="M198:M261" si="16">ROUND(IF(OR(LEFT(E198,2)="ĐA",LEFT(E198,2)="DA",LEFT(E198,5)="Đồ án",LEFT(E198,5)="Đồán "),J198*0.5,(IF(H198&gt;0,H198*K198,"0")+IF(I198&gt;0,(I198*0.75)*L198,"0"))),1)</f>
        <v>36</v>
      </c>
      <c r="N198" s="368"/>
      <c r="O198" s="368"/>
      <c r="P198" s="336"/>
      <c r="Q198" s="368"/>
      <c r="R198" s="336"/>
      <c r="S198" s="336"/>
      <c r="T198" s="336"/>
      <c r="U198" s="336"/>
      <c r="V198" s="336"/>
      <c r="W198" s="336"/>
      <c r="X198" s="336"/>
      <c r="Y198" s="334"/>
      <c r="Z198" s="334"/>
      <c r="AA198" s="334"/>
      <c r="AB198" s="334"/>
      <c r="AC198" s="334"/>
      <c r="AD198" s="83"/>
    </row>
    <row r="199" spans="1:30" s="206" customFormat="1" ht="18" customHeight="1">
      <c r="A199" s="121"/>
      <c r="B199" s="109"/>
      <c r="C199" s="110"/>
      <c r="D199" s="126"/>
      <c r="E199" s="127" t="s">
        <v>362</v>
      </c>
      <c r="F199" s="128" t="s">
        <v>172</v>
      </c>
      <c r="G199" s="186">
        <v>2</v>
      </c>
      <c r="H199" s="148"/>
      <c r="I199" s="149">
        <v>30</v>
      </c>
      <c r="J199" s="80">
        <v>30</v>
      </c>
      <c r="K199" s="87">
        <f t="shared" si="14"/>
        <v>0</v>
      </c>
      <c r="L199" s="87">
        <f t="shared" si="15"/>
        <v>1.1000000000000001</v>
      </c>
      <c r="M199" s="46">
        <f t="shared" si="16"/>
        <v>24.8</v>
      </c>
      <c r="N199" s="368"/>
      <c r="O199" s="368"/>
      <c r="P199" s="351"/>
      <c r="Q199" s="368"/>
      <c r="R199" s="351"/>
      <c r="S199" s="351"/>
      <c r="T199" s="351"/>
      <c r="U199" s="351"/>
      <c r="V199" s="351"/>
      <c r="W199" s="351"/>
      <c r="X199" s="351"/>
      <c r="Y199" s="334"/>
      <c r="Z199" s="334"/>
      <c r="AA199" s="334"/>
      <c r="AB199" s="334"/>
      <c r="AC199" s="334"/>
      <c r="AD199" s="83"/>
    </row>
    <row r="200" spans="1:30" s="206" customFormat="1" ht="18" customHeight="1">
      <c r="A200" s="121"/>
      <c r="B200" s="109"/>
      <c r="C200" s="110"/>
      <c r="D200" s="126"/>
      <c r="E200" s="127" t="s">
        <v>363</v>
      </c>
      <c r="F200" s="128" t="s">
        <v>172</v>
      </c>
      <c r="G200" s="186">
        <v>2</v>
      </c>
      <c r="H200" s="148"/>
      <c r="I200" s="149">
        <v>30</v>
      </c>
      <c r="J200" s="80">
        <v>30</v>
      </c>
      <c r="K200" s="87">
        <f t="shared" si="14"/>
        <v>0</v>
      </c>
      <c r="L200" s="87">
        <f t="shared" si="15"/>
        <v>1.1000000000000001</v>
      </c>
      <c r="M200" s="46">
        <f t="shared" si="16"/>
        <v>24.8</v>
      </c>
      <c r="N200" s="368"/>
      <c r="O200" s="368"/>
      <c r="P200" s="351"/>
      <c r="Q200" s="368"/>
      <c r="R200" s="351"/>
      <c r="S200" s="351"/>
      <c r="T200" s="351"/>
      <c r="U200" s="351"/>
      <c r="V200" s="351"/>
      <c r="W200" s="351"/>
      <c r="X200" s="351"/>
      <c r="Y200" s="334"/>
      <c r="Z200" s="334"/>
      <c r="AA200" s="334"/>
      <c r="AB200" s="334"/>
      <c r="AC200" s="334"/>
      <c r="AD200" s="83"/>
    </row>
    <row r="201" spans="1:30" ht="18" customHeight="1">
      <c r="A201" s="121"/>
      <c r="B201" s="109"/>
      <c r="C201" s="110"/>
      <c r="D201" s="126"/>
      <c r="E201" s="127" t="s">
        <v>355</v>
      </c>
      <c r="F201" s="128" t="s">
        <v>172</v>
      </c>
      <c r="G201" s="186">
        <v>2</v>
      </c>
      <c r="H201" s="148">
        <v>15</v>
      </c>
      <c r="I201" s="149"/>
      <c r="J201" s="80">
        <v>60</v>
      </c>
      <c r="K201" s="87">
        <f t="shared" si="14"/>
        <v>1.2</v>
      </c>
      <c r="L201" s="87">
        <f t="shared" si="15"/>
        <v>0</v>
      </c>
      <c r="M201" s="46">
        <f t="shared" si="16"/>
        <v>18</v>
      </c>
      <c r="N201" s="368"/>
      <c r="O201" s="368"/>
      <c r="P201" s="351"/>
      <c r="Q201" s="368"/>
      <c r="R201" s="351"/>
      <c r="S201" s="351"/>
      <c r="T201" s="351"/>
      <c r="U201" s="351"/>
      <c r="V201" s="351"/>
      <c r="W201" s="351"/>
      <c r="X201" s="351"/>
      <c r="Y201" s="334"/>
      <c r="Z201" s="334"/>
      <c r="AA201" s="334"/>
      <c r="AB201" s="334"/>
      <c r="AC201" s="334"/>
      <c r="AD201" s="83"/>
    </row>
    <row r="202" spans="1:30" ht="18" customHeight="1">
      <c r="A202" s="121"/>
      <c r="B202" s="109"/>
      <c r="C202" s="110"/>
      <c r="D202" s="126"/>
      <c r="E202" s="127" t="s">
        <v>364</v>
      </c>
      <c r="F202" s="128" t="s">
        <v>172</v>
      </c>
      <c r="G202" s="186">
        <v>2</v>
      </c>
      <c r="H202" s="148"/>
      <c r="I202" s="149">
        <v>60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49.5</v>
      </c>
      <c r="N202" s="368"/>
      <c r="O202" s="368"/>
      <c r="P202" s="351"/>
      <c r="Q202" s="368"/>
      <c r="R202" s="351"/>
      <c r="S202" s="351"/>
      <c r="T202" s="351"/>
      <c r="U202" s="351"/>
      <c r="V202" s="351"/>
      <c r="W202" s="351"/>
      <c r="X202" s="351"/>
      <c r="Y202" s="334"/>
      <c r="Z202" s="334"/>
      <c r="AA202" s="334"/>
      <c r="AB202" s="334"/>
      <c r="AC202" s="334"/>
      <c r="AD202" s="83"/>
    </row>
    <row r="203" spans="1:30" ht="18" customHeight="1">
      <c r="A203" s="121"/>
      <c r="B203" s="109"/>
      <c r="C203" s="110"/>
      <c r="D203" s="126"/>
      <c r="E203" s="127" t="s">
        <v>365</v>
      </c>
      <c r="F203" s="128" t="s">
        <v>172</v>
      </c>
      <c r="G203" s="186">
        <v>2</v>
      </c>
      <c r="H203" s="148"/>
      <c r="I203" s="149">
        <v>60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49.5</v>
      </c>
      <c r="N203" s="368"/>
      <c r="O203" s="368"/>
      <c r="P203" s="351"/>
      <c r="Q203" s="368"/>
      <c r="R203" s="351"/>
      <c r="S203" s="351"/>
      <c r="T203" s="351"/>
      <c r="U203" s="351"/>
      <c r="V203" s="351"/>
      <c r="W203" s="351"/>
      <c r="X203" s="351"/>
      <c r="Y203" s="334"/>
      <c r="Z203" s="334"/>
      <c r="AA203" s="334"/>
      <c r="AB203" s="334"/>
      <c r="AC203" s="334"/>
      <c r="AD203" s="83"/>
    </row>
    <row r="204" spans="1:30" ht="18" customHeight="1">
      <c r="A204" s="121"/>
      <c r="B204" s="109"/>
      <c r="C204" s="110"/>
      <c r="D204" s="126"/>
      <c r="E204" s="127" t="s">
        <v>354</v>
      </c>
      <c r="F204" s="128" t="s">
        <v>294</v>
      </c>
      <c r="G204" s="186">
        <v>2</v>
      </c>
      <c r="H204" s="148">
        <v>30</v>
      </c>
      <c r="I204" s="149">
        <v>30</v>
      </c>
      <c r="J204" s="80">
        <v>40</v>
      </c>
      <c r="K204" s="87">
        <f t="shared" si="14"/>
        <v>1.2</v>
      </c>
      <c r="L204" s="87">
        <f t="shared" si="15"/>
        <v>1.2</v>
      </c>
      <c r="M204" s="46">
        <f t="shared" si="16"/>
        <v>63</v>
      </c>
      <c r="N204" s="368"/>
      <c r="O204" s="368"/>
      <c r="P204" s="351"/>
      <c r="Q204" s="368"/>
      <c r="R204" s="351"/>
      <c r="S204" s="351"/>
      <c r="T204" s="351"/>
      <c r="U204" s="351"/>
      <c r="V204" s="351"/>
      <c r="W204" s="351"/>
      <c r="X204" s="351"/>
      <c r="Y204" s="334"/>
      <c r="Z204" s="334"/>
      <c r="AA204" s="334"/>
      <c r="AB204" s="334"/>
      <c r="AC204" s="334"/>
      <c r="AD204" s="83"/>
    </row>
    <row r="205" spans="1:30" ht="18" customHeight="1">
      <c r="A205" s="121"/>
      <c r="B205" s="109"/>
      <c r="C205" s="110"/>
      <c r="D205" s="126"/>
      <c r="E205" s="127" t="s">
        <v>355</v>
      </c>
      <c r="F205" s="128" t="s">
        <v>294</v>
      </c>
      <c r="G205" s="186">
        <v>2</v>
      </c>
      <c r="H205" s="148">
        <v>15</v>
      </c>
      <c r="I205" s="149">
        <v>30</v>
      </c>
      <c r="J205" s="80">
        <v>40</v>
      </c>
      <c r="K205" s="87">
        <f t="shared" si="14"/>
        <v>1.2</v>
      </c>
      <c r="L205" s="87">
        <f t="shared" si="15"/>
        <v>1.2</v>
      </c>
      <c r="M205" s="46">
        <f t="shared" si="16"/>
        <v>45</v>
      </c>
      <c r="N205" s="368"/>
      <c r="O205" s="368"/>
      <c r="P205" s="351"/>
      <c r="Q205" s="368"/>
      <c r="R205" s="351"/>
      <c r="S205" s="351"/>
      <c r="T205" s="351"/>
      <c r="U205" s="351"/>
      <c r="V205" s="351"/>
      <c r="W205" s="351"/>
      <c r="X205" s="351"/>
      <c r="Y205" s="334"/>
      <c r="Z205" s="334"/>
      <c r="AA205" s="334"/>
      <c r="AB205" s="334"/>
      <c r="AC205" s="334"/>
      <c r="AD205" s="83"/>
    </row>
    <row r="206" spans="1:30" ht="18" customHeight="1">
      <c r="A206" s="121"/>
      <c r="B206" s="109"/>
      <c r="C206" s="110"/>
      <c r="D206" s="126"/>
      <c r="E206" s="127" t="s">
        <v>354</v>
      </c>
      <c r="F206" s="128" t="s">
        <v>272</v>
      </c>
      <c r="G206" s="186">
        <v>2</v>
      </c>
      <c r="H206" s="148">
        <v>30</v>
      </c>
      <c r="I206" s="149">
        <v>30</v>
      </c>
      <c r="J206" s="80">
        <v>40</v>
      </c>
      <c r="K206" s="87">
        <f t="shared" si="14"/>
        <v>1.2</v>
      </c>
      <c r="L206" s="87">
        <f t="shared" si="15"/>
        <v>1.2</v>
      </c>
      <c r="M206" s="46">
        <f t="shared" si="16"/>
        <v>63</v>
      </c>
      <c r="N206" s="368"/>
      <c r="O206" s="368"/>
      <c r="P206" s="336"/>
      <c r="Q206" s="368"/>
      <c r="R206" s="336"/>
      <c r="S206" s="336"/>
      <c r="T206" s="336"/>
      <c r="U206" s="336"/>
      <c r="V206" s="336"/>
      <c r="W206" s="336"/>
      <c r="X206" s="336"/>
      <c r="Y206" s="334"/>
      <c r="Z206" s="334"/>
      <c r="AA206" s="334"/>
      <c r="AB206" s="334"/>
      <c r="AC206" s="334"/>
      <c r="AD206" s="83"/>
    </row>
    <row r="207" spans="1:30" s="225" customFormat="1" ht="18" customHeight="1">
      <c r="A207" s="121"/>
      <c r="B207" s="109"/>
      <c r="C207" s="110"/>
      <c r="D207" s="126"/>
      <c r="E207" s="127" t="s">
        <v>355</v>
      </c>
      <c r="F207" s="128" t="s">
        <v>272</v>
      </c>
      <c r="G207" s="186">
        <v>2</v>
      </c>
      <c r="H207" s="148">
        <v>15</v>
      </c>
      <c r="I207" s="149">
        <v>30</v>
      </c>
      <c r="J207" s="80">
        <v>40</v>
      </c>
      <c r="K207" s="87">
        <f t="shared" si="14"/>
        <v>1.2</v>
      </c>
      <c r="L207" s="87">
        <f t="shared" si="15"/>
        <v>1.2</v>
      </c>
      <c r="M207" s="46">
        <f t="shared" si="16"/>
        <v>45</v>
      </c>
      <c r="N207" s="368"/>
      <c r="O207" s="368"/>
      <c r="P207" s="351"/>
      <c r="Q207" s="368"/>
      <c r="R207" s="351"/>
      <c r="S207" s="351"/>
      <c r="T207" s="351"/>
      <c r="U207" s="351"/>
      <c r="V207" s="351"/>
      <c r="W207" s="351"/>
      <c r="X207" s="351"/>
      <c r="Y207" s="334"/>
      <c r="Z207" s="334"/>
      <c r="AA207" s="334"/>
      <c r="AB207" s="334"/>
      <c r="AC207" s="334"/>
      <c r="AD207" s="83"/>
    </row>
    <row r="208" spans="1:30" ht="18" customHeight="1">
      <c r="A208" s="121"/>
      <c r="B208" s="109"/>
      <c r="C208" s="110"/>
      <c r="D208" s="126"/>
      <c r="E208" s="127" t="s">
        <v>218</v>
      </c>
      <c r="F208" s="128" t="s">
        <v>474</v>
      </c>
      <c r="G208" s="186"/>
      <c r="H208" s="148"/>
      <c r="I208" s="149"/>
      <c r="J208" s="80"/>
      <c r="K208" s="87">
        <f t="shared" si="14"/>
        <v>0</v>
      </c>
      <c r="L208" s="87">
        <f t="shared" si="15"/>
        <v>0</v>
      </c>
      <c r="M208" s="46">
        <f t="shared" si="16"/>
        <v>0</v>
      </c>
      <c r="N208" s="368"/>
      <c r="O208" s="368"/>
      <c r="P208" s="336"/>
      <c r="Q208" s="368"/>
      <c r="R208" s="336"/>
      <c r="S208" s="336"/>
      <c r="T208" s="336"/>
      <c r="U208" s="336"/>
      <c r="V208" s="336"/>
      <c r="W208" s="336"/>
      <c r="X208" s="336"/>
      <c r="Y208" s="334"/>
      <c r="Z208" s="334"/>
      <c r="AA208" s="334"/>
      <c r="AB208" s="334"/>
      <c r="AC208" s="334"/>
      <c r="AD208" s="83"/>
    </row>
    <row r="209" spans="1:30" ht="18" customHeight="1">
      <c r="A209" s="104">
        <v>11</v>
      </c>
      <c r="B209" s="91" t="s">
        <v>94</v>
      </c>
      <c r="C209" s="101" t="s">
        <v>95</v>
      </c>
      <c r="D209" s="42">
        <v>41000092601</v>
      </c>
      <c r="E209" s="43" t="s">
        <v>240</v>
      </c>
      <c r="F209" s="44" t="s">
        <v>159</v>
      </c>
      <c r="G209" s="74">
        <v>1</v>
      </c>
      <c r="H209" s="140">
        <v>15</v>
      </c>
      <c r="I209" s="140">
        <v>30</v>
      </c>
      <c r="J209" s="80">
        <v>31</v>
      </c>
      <c r="K209" s="87">
        <f t="shared" si="14"/>
        <v>1</v>
      </c>
      <c r="L209" s="87">
        <f t="shared" si="15"/>
        <v>1.1000000000000001</v>
      </c>
      <c r="M209" s="46">
        <f t="shared" si="16"/>
        <v>39.799999999999997</v>
      </c>
      <c r="N209" s="367">
        <v>67.5</v>
      </c>
      <c r="O209" s="367">
        <v>0</v>
      </c>
      <c r="P209" s="352">
        <f>SUM(M209:M226)+N209+O209</f>
        <v>807.8</v>
      </c>
      <c r="Q209" s="367">
        <v>0</v>
      </c>
      <c r="R209" s="352">
        <v>44</v>
      </c>
      <c r="S209" s="358">
        <v>450</v>
      </c>
      <c r="T209" s="354">
        <v>450</v>
      </c>
      <c r="U209" s="358">
        <v>112</v>
      </c>
      <c r="V209" s="356">
        <v>112</v>
      </c>
      <c r="W209" s="358">
        <v>56</v>
      </c>
      <c r="X209" s="354">
        <v>56</v>
      </c>
      <c r="Y209" s="365">
        <f>ROUND((P209-T209),1)</f>
        <v>357.8</v>
      </c>
      <c r="Z209" s="348">
        <f>IF(OR(SUM(V209:V225)="",SUM(Q209:Q225)=""),0,IF(OR(SUM(U209:U225)=320,SUM(V209:V225)&gt;0),ROUND((SUM(Q209:Q225)-SUM(V209:V225)),1),0))</f>
        <v>-112</v>
      </c>
      <c r="AA209" s="348">
        <f>IF(OR(SUM(X209:X225)="",SUM(R209:R225)=""),0,IF(OR(SUM(W209:W225)=160,SUM(X209:X225)&gt;0),ROUND((SUM(R209:R225)-SUM(X209:X225)),1),0))</f>
        <v>-12</v>
      </c>
      <c r="AB209" s="376"/>
      <c r="AC209" s="362">
        <f>SUM(Y209:AA225)</f>
        <v>233.8</v>
      </c>
      <c r="AD209" s="83"/>
    </row>
    <row r="210" spans="1:30" ht="18" customHeight="1">
      <c r="A210" s="90"/>
      <c r="B210" s="84"/>
      <c r="C210" s="85"/>
      <c r="D210" s="42">
        <v>71400174102</v>
      </c>
      <c r="E210" s="43" t="s">
        <v>241</v>
      </c>
      <c r="F210" s="44" t="s">
        <v>242</v>
      </c>
      <c r="G210" s="150">
        <v>1</v>
      </c>
      <c r="H210" s="142">
        <v>30</v>
      </c>
      <c r="I210" s="142">
        <v>60</v>
      </c>
      <c r="J210" s="80">
        <v>80</v>
      </c>
      <c r="K210" s="87">
        <f t="shared" si="14"/>
        <v>1.3</v>
      </c>
      <c r="L210" s="87">
        <f t="shared" si="15"/>
        <v>1.2</v>
      </c>
      <c r="M210" s="46">
        <f t="shared" si="16"/>
        <v>93</v>
      </c>
      <c r="N210" s="368"/>
      <c r="O210" s="368"/>
      <c r="P210" s="336"/>
      <c r="Q210" s="368"/>
      <c r="R210" s="336"/>
      <c r="S210" s="336"/>
      <c r="T210" s="336"/>
      <c r="U210" s="336"/>
      <c r="V210" s="336"/>
      <c r="W210" s="336"/>
      <c r="X210" s="336"/>
      <c r="Y210" s="334"/>
      <c r="Z210" s="334"/>
      <c r="AA210" s="334"/>
      <c r="AB210" s="334"/>
      <c r="AC210" s="334"/>
      <c r="AD210" s="83"/>
    </row>
    <row r="211" spans="1:30" ht="18" customHeight="1">
      <c r="A211" s="90"/>
      <c r="B211" s="84"/>
      <c r="C211" s="85"/>
      <c r="D211" s="42">
        <v>71400174101</v>
      </c>
      <c r="E211" s="43" t="s">
        <v>241</v>
      </c>
      <c r="F211" s="44" t="s">
        <v>243</v>
      </c>
      <c r="G211" s="150">
        <v>1</v>
      </c>
      <c r="H211" s="142">
        <v>30</v>
      </c>
      <c r="I211" s="142">
        <v>60</v>
      </c>
      <c r="J211" s="80">
        <v>47</v>
      </c>
      <c r="K211" s="87">
        <f t="shared" si="14"/>
        <v>1.2</v>
      </c>
      <c r="L211" s="87">
        <f t="shared" si="15"/>
        <v>1.2</v>
      </c>
      <c r="M211" s="46">
        <f t="shared" si="16"/>
        <v>90</v>
      </c>
      <c r="N211" s="368"/>
      <c r="O211" s="368"/>
      <c r="P211" s="336"/>
      <c r="Q211" s="368"/>
      <c r="R211" s="336"/>
      <c r="S211" s="336"/>
      <c r="T211" s="336"/>
      <c r="U211" s="336"/>
      <c r="V211" s="336"/>
      <c r="W211" s="336"/>
      <c r="X211" s="336"/>
      <c r="Y211" s="334"/>
      <c r="Z211" s="334"/>
      <c r="AA211" s="334"/>
      <c r="AB211" s="334"/>
      <c r="AC211" s="334"/>
      <c r="AD211" s="83"/>
    </row>
    <row r="212" spans="1:30" ht="18" customHeight="1">
      <c r="A212" s="90"/>
      <c r="B212" s="84"/>
      <c r="C212" s="85"/>
      <c r="D212" s="42">
        <v>71400119912</v>
      </c>
      <c r="E212" s="43" t="s">
        <v>244</v>
      </c>
      <c r="F212" s="44" t="s">
        <v>245</v>
      </c>
      <c r="G212" s="150">
        <v>1</v>
      </c>
      <c r="H212" s="142">
        <v>30</v>
      </c>
      <c r="I212" s="142">
        <v>60</v>
      </c>
      <c r="J212" s="80">
        <v>49</v>
      </c>
      <c r="K212" s="87">
        <f t="shared" si="14"/>
        <v>1.2</v>
      </c>
      <c r="L212" s="87">
        <f t="shared" si="15"/>
        <v>1.2</v>
      </c>
      <c r="M212" s="46">
        <f t="shared" si="16"/>
        <v>90</v>
      </c>
      <c r="N212" s="368"/>
      <c r="O212" s="368"/>
      <c r="P212" s="336"/>
      <c r="Q212" s="368"/>
      <c r="R212" s="336"/>
      <c r="S212" s="336"/>
      <c r="T212" s="336"/>
      <c r="U212" s="336"/>
      <c r="V212" s="336"/>
      <c r="W212" s="336"/>
      <c r="X212" s="336"/>
      <c r="Y212" s="334"/>
      <c r="Z212" s="334"/>
      <c r="AA212" s="334"/>
      <c r="AB212" s="334"/>
      <c r="AC212" s="334"/>
      <c r="AD212" s="83"/>
    </row>
    <row r="213" spans="1:30" ht="18" customHeight="1">
      <c r="A213" s="90"/>
      <c r="B213" s="84"/>
      <c r="C213" s="85"/>
      <c r="D213" s="42" t="s">
        <v>246</v>
      </c>
      <c r="E213" s="43" t="s">
        <v>247</v>
      </c>
      <c r="F213" s="44" t="s">
        <v>248</v>
      </c>
      <c r="G213" s="150">
        <v>1</v>
      </c>
      <c r="H213" s="142">
        <v>45</v>
      </c>
      <c r="I213" s="142">
        <v>30</v>
      </c>
      <c r="J213" s="80">
        <v>13</v>
      </c>
      <c r="K213" s="87">
        <f t="shared" si="14"/>
        <v>1</v>
      </c>
      <c r="L213" s="87">
        <f t="shared" si="15"/>
        <v>1</v>
      </c>
      <c r="M213" s="46">
        <f t="shared" si="16"/>
        <v>67.5</v>
      </c>
      <c r="N213" s="368"/>
      <c r="O213" s="368"/>
      <c r="P213" s="336"/>
      <c r="Q213" s="368"/>
      <c r="R213" s="336"/>
      <c r="S213" s="336"/>
      <c r="T213" s="336"/>
      <c r="U213" s="336"/>
      <c r="V213" s="336"/>
      <c r="W213" s="336"/>
      <c r="X213" s="336"/>
      <c r="Y213" s="334"/>
      <c r="Z213" s="334"/>
      <c r="AA213" s="334"/>
      <c r="AB213" s="334"/>
      <c r="AC213" s="334"/>
      <c r="AD213" s="83"/>
    </row>
    <row r="214" spans="1:30" ht="18" customHeight="1">
      <c r="A214" s="90"/>
      <c r="B214" s="107"/>
      <c r="C214" s="108"/>
      <c r="D214" s="42">
        <v>21100119810</v>
      </c>
      <c r="E214" s="43" t="s">
        <v>161</v>
      </c>
      <c r="F214" s="44" t="s">
        <v>206</v>
      </c>
      <c r="G214" s="150">
        <v>1</v>
      </c>
      <c r="H214" s="142">
        <v>30</v>
      </c>
      <c r="I214" s="142">
        <v>60</v>
      </c>
      <c r="J214" s="80">
        <v>40</v>
      </c>
      <c r="K214" s="87">
        <f t="shared" si="14"/>
        <v>1.2</v>
      </c>
      <c r="L214" s="87">
        <f t="shared" si="15"/>
        <v>1.2</v>
      </c>
      <c r="M214" s="46">
        <f t="shared" si="16"/>
        <v>90</v>
      </c>
      <c r="N214" s="368"/>
      <c r="O214" s="368"/>
      <c r="P214" s="336"/>
      <c r="Q214" s="368"/>
      <c r="R214" s="336"/>
      <c r="S214" s="336"/>
      <c r="T214" s="336"/>
      <c r="U214" s="336"/>
      <c r="V214" s="336"/>
      <c r="W214" s="336"/>
      <c r="X214" s="336"/>
      <c r="Y214" s="334"/>
      <c r="Z214" s="334"/>
      <c r="AA214" s="334"/>
      <c r="AB214" s="334"/>
      <c r="AC214" s="334"/>
      <c r="AD214" s="83"/>
    </row>
    <row r="215" spans="1:30" ht="18" customHeight="1">
      <c r="A215" s="90"/>
      <c r="B215" s="107"/>
      <c r="C215" s="108"/>
      <c r="D215" s="42"/>
      <c r="E215" s="43" t="s">
        <v>218</v>
      </c>
      <c r="F215" s="184" t="s">
        <v>333</v>
      </c>
      <c r="G215" s="150"/>
      <c r="H215" s="142"/>
      <c r="I215" s="142"/>
      <c r="J215" s="80"/>
      <c r="K215" s="87">
        <f t="shared" si="14"/>
        <v>0</v>
      </c>
      <c r="L215" s="87">
        <f t="shared" si="15"/>
        <v>0</v>
      </c>
      <c r="M215" s="46">
        <f t="shared" si="16"/>
        <v>0</v>
      </c>
      <c r="N215" s="368"/>
      <c r="O215" s="368"/>
      <c r="P215" s="336"/>
      <c r="Q215" s="368"/>
      <c r="R215" s="336"/>
      <c r="S215" s="336"/>
      <c r="T215" s="336"/>
      <c r="U215" s="336"/>
      <c r="V215" s="336"/>
      <c r="W215" s="336"/>
      <c r="X215" s="336"/>
      <c r="Y215" s="334"/>
      <c r="Z215" s="334"/>
      <c r="AA215" s="334"/>
      <c r="AB215" s="334"/>
      <c r="AC215" s="334"/>
      <c r="AD215" s="83"/>
    </row>
    <row r="216" spans="1:30" ht="18" customHeight="1">
      <c r="A216" s="121"/>
      <c r="B216" s="107"/>
      <c r="C216" s="108"/>
      <c r="D216" s="42"/>
      <c r="E216" s="43" t="s">
        <v>161</v>
      </c>
      <c r="F216" s="44" t="s">
        <v>379</v>
      </c>
      <c r="G216" s="150">
        <v>2</v>
      </c>
      <c r="H216" s="142">
        <v>30</v>
      </c>
      <c r="I216" s="142">
        <v>60</v>
      </c>
      <c r="J216" s="80">
        <v>40</v>
      </c>
      <c r="K216" s="87">
        <f t="shared" si="14"/>
        <v>1.2</v>
      </c>
      <c r="L216" s="87">
        <f t="shared" si="15"/>
        <v>1.2</v>
      </c>
      <c r="M216" s="46">
        <f t="shared" si="16"/>
        <v>90</v>
      </c>
      <c r="N216" s="368"/>
      <c r="O216" s="368"/>
      <c r="P216" s="351"/>
      <c r="Q216" s="368"/>
      <c r="R216" s="351"/>
      <c r="S216" s="351"/>
      <c r="T216" s="351"/>
      <c r="U216" s="351"/>
      <c r="V216" s="351"/>
      <c r="W216" s="351"/>
      <c r="X216" s="351"/>
      <c r="Y216" s="334"/>
      <c r="Z216" s="334"/>
      <c r="AA216" s="334"/>
      <c r="AB216" s="334"/>
      <c r="AC216" s="334"/>
      <c r="AD216" s="83"/>
    </row>
    <row r="217" spans="1:30" ht="18" customHeight="1">
      <c r="A217" s="121"/>
      <c r="B217" s="107"/>
      <c r="C217" s="108"/>
      <c r="D217" s="42"/>
      <c r="E217" s="43" t="s">
        <v>161</v>
      </c>
      <c r="F217" s="44" t="s">
        <v>381</v>
      </c>
      <c r="G217" s="150">
        <v>2</v>
      </c>
      <c r="H217" s="142">
        <v>30</v>
      </c>
      <c r="I217" s="142">
        <v>60</v>
      </c>
      <c r="J217" s="80">
        <v>40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68"/>
      <c r="O217" s="368"/>
      <c r="P217" s="351"/>
      <c r="Q217" s="368"/>
      <c r="R217" s="351"/>
      <c r="S217" s="351"/>
      <c r="T217" s="351"/>
      <c r="U217" s="351"/>
      <c r="V217" s="351"/>
      <c r="W217" s="351"/>
      <c r="X217" s="351"/>
      <c r="Y217" s="334"/>
      <c r="Z217" s="334"/>
      <c r="AA217" s="334"/>
      <c r="AB217" s="334"/>
      <c r="AC217" s="334"/>
      <c r="AD217" s="83"/>
    </row>
    <row r="218" spans="1:30" ht="18" customHeight="1">
      <c r="A218" s="90"/>
      <c r="B218" s="107"/>
      <c r="C218" s="108"/>
      <c r="D218" s="42"/>
      <c r="E218" s="43" t="s">
        <v>161</v>
      </c>
      <c r="F218" s="44" t="s">
        <v>463</v>
      </c>
      <c r="G218" s="150">
        <v>2</v>
      </c>
      <c r="H218" s="142">
        <v>30</v>
      </c>
      <c r="I218" s="142">
        <v>60</v>
      </c>
      <c r="J218" s="80">
        <v>40</v>
      </c>
      <c r="K218" s="87">
        <f t="shared" si="14"/>
        <v>1.2</v>
      </c>
      <c r="L218" s="87">
        <f t="shared" si="15"/>
        <v>1.2</v>
      </c>
      <c r="M218" s="46">
        <f t="shared" si="16"/>
        <v>90</v>
      </c>
      <c r="N218" s="368"/>
      <c r="O218" s="368"/>
      <c r="P218" s="336"/>
      <c r="Q218" s="368"/>
      <c r="R218" s="336"/>
      <c r="S218" s="336"/>
      <c r="T218" s="336"/>
      <c r="U218" s="336"/>
      <c r="V218" s="336"/>
      <c r="W218" s="336"/>
      <c r="X218" s="336"/>
      <c r="Y218" s="334"/>
      <c r="Z218" s="334"/>
      <c r="AA218" s="334"/>
      <c r="AB218" s="334"/>
      <c r="AC218" s="334"/>
      <c r="AD218" s="83"/>
    </row>
    <row r="219" spans="1:30" ht="18" hidden="1" customHeight="1">
      <c r="A219" s="121"/>
      <c r="B219" s="107"/>
      <c r="C219" s="108"/>
      <c r="D219" s="42"/>
      <c r="E219" s="43"/>
      <c r="F219" s="44"/>
      <c r="G219" s="150"/>
      <c r="H219" s="142"/>
      <c r="I219" s="142"/>
      <c r="J219" s="80"/>
      <c r="K219" s="87"/>
      <c r="L219" s="87"/>
      <c r="M219" s="46"/>
      <c r="N219" s="368"/>
      <c r="O219" s="368"/>
      <c r="P219" s="351"/>
      <c r="Q219" s="368"/>
      <c r="R219" s="351"/>
      <c r="S219" s="351"/>
      <c r="T219" s="351"/>
      <c r="U219" s="351"/>
      <c r="V219" s="351"/>
      <c r="W219" s="351"/>
      <c r="X219" s="351"/>
      <c r="Y219" s="334"/>
      <c r="Z219" s="334"/>
      <c r="AA219" s="334"/>
      <c r="AB219" s="334"/>
      <c r="AC219" s="334"/>
      <c r="AD219" s="83"/>
    </row>
    <row r="220" spans="1:30" ht="18" hidden="1" customHeight="1">
      <c r="A220" s="121"/>
      <c r="B220" s="107"/>
      <c r="C220" s="108"/>
      <c r="D220" s="42"/>
      <c r="E220" s="43"/>
      <c r="F220" s="44"/>
      <c r="G220" s="150"/>
      <c r="H220" s="142"/>
      <c r="I220" s="142"/>
      <c r="J220" s="80"/>
      <c r="K220" s="87">
        <f t="shared" si="14"/>
        <v>0</v>
      </c>
      <c r="L220" s="87">
        <f t="shared" si="15"/>
        <v>0</v>
      </c>
      <c r="M220" s="46">
        <f t="shared" si="16"/>
        <v>0</v>
      </c>
      <c r="N220" s="368"/>
      <c r="O220" s="368"/>
      <c r="P220" s="351"/>
      <c r="Q220" s="368"/>
      <c r="R220" s="351"/>
      <c r="S220" s="351"/>
      <c r="T220" s="351"/>
      <c r="U220" s="351"/>
      <c r="V220" s="351"/>
      <c r="W220" s="351"/>
      <c r="X220" s="351"/>
      <c r="Y220" s="334"/>
      <c r="Z220" s="334"/>
      <c r="AA220" s="334"/>
      <c r="AB220" s="334"/>
      <c r="AC220" s="334"/>
      <c r="AD220" s="83"/>
    </row>
    <row r="221" spans="1:30" s="264" customFormat="1" ht="18" hidden="1" customHeight="1">
      <c r="A221" s="121"/>
      <c r="B221" s="107"/>
      <c r="C221" s="108"/>
      <c r="D221" s="42"/>
      <c r="E221" s="43"/>
      <c r="F221" s="44"/>
      <c r="G221" s="150"/>
      <c r="H221" s="142"/>
      <c r="I221" s="142"/>
      <c r="J221" s="80"/>
      <c r="K221" s="87"/>
      <c r="L221" s="87"/>
      <c r="M221" s="46"/>
      <c r="N221" s="368"/>
      <c r="O221" s="368"/>
      <c r="P221" s="351"/>
      <c r="Q221" s="368"/>
      <c r="R221" s="351"/>
      <c r="S221" s="351"/>
      <c r="T221" s="351"/>
      <c r="U221" s="351"/>
      <c r="V221" s="351"/>
      <c r="W221" s="351"/>
      <c r="X221" s="351"/>
      <c r="Y221" s="334"/>
      <c r="Z221" s="334"/>
      <c r="AA221" s="334"/>
      <c r="AB221" s="334"/>
      <c r="AC221" s="334"/>
      <c r="AD221" s="83"/>
    </row>
    <row r="222" spans="1:30" ht="18" hidden="1" customHeight="1">
      <c r="A222" s="121"/>
      <c r="B222" s="107"/>
      <c r="C222" s="108"/>
      <c r="D222" s="42"/>
      <c r="E222" s="43"/>
      <c r="F222" s="44"/>
      <c r="G222" s="150"/>
      <c r="H222" s="142"/>
      <c r="I222" s="142"/>
      <c r="J222" s="80"/>
      <c r="K222" s="87">
        <f t="shared" si="14"/>
        <v>0</v>
      </c>
      <c r="L222" s="87">
        <f t="shared" si="15"/>
        <v>0</v>
      </c>
      <c r="M222" s="46">
        <f t="shared" si="16"/>
        <v>0</v>
      </c>
      <c r="N222" s="368"/>
      <c r="O222" s="368"/>
      <c r="P222" s="351"/>
      <c r="Q222" s="368"/>
      <c r="R222" s="351"/>
      <c r="S222" s="351"/>
      <c r="T222" s="351"/>
      <c r="U222" s="351"/>
      <c r="V222" s="351"/>
      <c r="W222" s="351"/>
      <c r="X222" s="351"/>
      <c r="Y222" s="334"/>
      <c r="Z222" s="334"/>
      <c r="AA222" s="334"/>
      <c r="AB222" s="334"/>
      <c r="AC222" s="334"/>
      <c r="AD222" s="83"/>
    </row>
    <row r="223" spans="1:30" ht="18" hidden="1" customHeight="1">
      <c r="A223" s="90"/>
      <c r="B223" s="107"/>
      <c r="C223" s="108"/>
      <c r="D223" s="42"/>
      <c r="E223" s="43"/>
      <c r="F223" s="44"/>
      <c r="G223" s="150"/>
      <c r="H223" s="142"/>
      <c r="I223" s="142"/>
      <c r="J223" s="80"/>
      <c r="K223" s="87">
        <f t="shared" si="14"/>
        <v>0</v>
      </c>
      <c r="L223" s="87">
        <f t="shared" si="15"/>
        <v>0</v>
      </c>
      <c r="M223" s="46">
        <f t="shared" si="16"/>
        <v>0</v>
      </c>
      <c r="N223" s="368"/>
      <c r="O223" s="368"/>
      <c r="P223" s="336"/>
      <c r="Q223" s="368"/>
      <c r="R223" s="336"/>
      <c r="S223" s="336"/>
      <c r="T223" s="336"/>
      <c r="U223" s="336"/>
      <c r="V223" s="336"/>
      <c r="W223" s="336"/>
      <c r="X223" s="336"/>
      <c r="Y223" s="334"/>
      <c r="Z223" s="334"/>
      <c r="AA223" s="334"/>
      <c r="AB223" s="334"/>
      <c r="AC223" s="334"/>
      <c r="AD223" s="83"/>
    </row>
    <row r="224" spans="1:30" ht="18" hidden="1" customHeight="1">
      <c r="A224" s="90"/>
      <c r="B224" s="63"/>
      <c r="C224" s="108"/>
      <c r="D224" s="42"/>
      <c r="E224" s="43"/>
      <c r="F224" s="44"/>
      <c r="G224" s="150"/>
      <c r="H224" s="142"/>
      <c r="I224" s="142"/>
      <c r="J224" s="80"/>
      <c r="K224" s="87">
        <f t="shared" si="14"/>
        <v>0</v>
      </c>
      <c r="L224" s="87">
        <f t="shared" si="15"/>
        <v>0</v>
      </c>
      <c r="M224" s="46">
        <f t="shared" si="16"/>
        <v>0</v>
      </c>
      <c r="N224" s="368"/>
      <c r="O224" s="368"/>
      <c r="P224" s="336"/>
      <c r="Q224" s="368"/>
      <c r="R224" s="336"/>
      <c r="S224" s="336"/>
      <c r="T224" s="336"/>
      <c r="U224" s="336"/>
      <c r="V224" s="336"/>
      <c r="W224" s="336"/>
      <c r="X224" s="336"/>
      <c r="Y224" s="334"/>
      <c r="Z224" s="334"/>
      <c r="AA224" s="334"/>
      <c r="AB224" s="334"/>
      <c r="AC224" s="334"/>
      <c r="AD224" s="83"/>
    </row>
    <row r="225" spans="1:30" ht="18" hidden="1" customHeight="1">
      <c r="A225" s="90"/>
      <c r="B225" s="63"/>
      <c r="C225" s="108"/>
      <c r="D225" s="42"/>
      <c r="E225" s="43"/>
      <c r="F225" s="44"/>
      <c r="G225" s="150"/>
      <c r="H225" s="142"/>
      <c r="I225" s="142"/>
      <c r="J225" s="80"/>
      <c r="K225" s="87">
        <f t="shared" si="14"/>
        <v>0</v>
      </c>
      <c r="L225" s="87">
        <f t="shared" si="15"/>
        <v>0</v>
      </c>
      <c r="M225" s="46">
        <f t="shared" si="16"/>
        <v>0</v>
      </c>
      <c r="N225" s="368"/>
      <c r="O225" s="368"/>
      <c r="P225" s="336"/>
      <c r="Q225" s="368"/>
      <c r="R225" s="336"/>
      <c r="S225" s="336"/>
      <c r="T225" s="336"/>
      <c r="U225" s="336"/>
      <c r="V225" s="336"/>
      <c r="W225" s="336"/>
      <c r="X225" s="336"/>
      <c r="Y225" s="334"/>
      <c r="Z225" s="334"/>
      <c r="AA225" s="334"/>
      <c r="AB225" s="334"/>
      <c r="AC225" s="334"/>
      <c r="AD225" s="83"/>
    </row>
    <row r="226" spans="1:30" ht="18" hidden="1" customHeight="1">
      <c r="A226" s="90"/>
      <c r="B226" s="369"/>
      <c r="C226" s="370"/>
      <c r="D226" s="42"/>
      <c r="E226" s="43"/>
      <c r="F226" s="44"/>
      <c r="G226" s="150"/>
      <c r="H226" s="142"/>
      <c r="I226" s="142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368"/>
      <c r="O226" s="368"/>
      <c r="P226" s="336"/>
      <c r="Q226" s="368"/>
      <c r="R226" s="336"/>
      <c r="S226" s="336"/>
      <c r="T226" s="336"/>
      <c r="U226" s="336"/>
      <c r="V226" s="336"/>
      <c r="W226" s="336"/>
      <c r="X226" s="336"/>
      <c r="Y226" s="334"/>
      <c r="Z226" s="334"/>
      <c r="AA226" s="334"/>
      <c r="AB226" s="334"/>
      <c r="AC226" s="334"/>
      <c r="AD226" s="83"/>
    </row>
    <row r="227" spans="1:30" ht="18" hidden="1" customHeight="1">
      <c r="A227" s="90"/>
      <c r="B227" s="107"/>
      <c r="C227" s="108"/>
      <c r="D227" s="42"/>
      <c r="E227" s="43"/>
      <c r="F227" s="44"/>
      <c r="G227" s="74"/>
      <c r="H227" s="140"/>
      <c r="I227" s="140"/>
      <c r="J227" s="80"/>
      <c r="K227" s="87">
        <f t="shared" si="14"/>
        <v>0</v>
      </c>
      <c r="L227" s="87">
        <f t="shared" si="15"/>
        <v>0</v>
      </c>
      <c r="M227" s="46">
        <f t="shared" si="16"/>
        <v>0</v>
      </c>
      <c r="N227" s="368"/>
      <c r="O227" s="368"/>
      <c r="P227" s="336"/>
      <c r="Q227" s="368"/>
      <c r="R227" s="351"/>
      <c r="S227" s="351"/>
      <c r="T227" s="351"/>
      <c r="U227" s="351"/>
      <c r="V227" s="351"/>
      <c r="W227" s="351"/>
      <c r="X227" s="351"/>
      <c r="Y227" s="334"/>
      <c r="Z227" s="334"/>
      <c r="AA227" s="334"/>
      <c r="AB227" s="334"/>
      <c r="AC227" s="334"/>
      <c r="AD227" s="83"/>
    </row>
    <row r="228" spans="1:30" ht="18" customHeight="1">
      <c r="A228" s="97">
        <v>12</v>
      </c>
      <c r="B228" s="91" t="s">
        <v>96</v>
      </c>
      <c r="C228" s="101" t="s">
        <v>97</v>
      </c>
      <c r="D228" s="42">
        <v>71400119914</v>
      </c>
      <c r="E228" s="43" t="s">
        <v>161</v>
      </c>
      <c r="F228" s="44" t="s">
        <v>191</v>
      </c>
      <c r="G228" s="65">
        <v>1</v>
      </c>
      <c r="H228" s="145">
        <v>30</v>
      </c>
      <c r="I228" s="146">
        <v>60</v>
      </c>
      <c r="J228" s="80">
        <v>43</v>
      </c>
      <c r="K228" s="87">
        <f t="shared" si="14"/>
        <v>1.2</v>
      </c>
      <c r="L228" s="87">
        <f t="shared" si="15"/>
        <v>1.2</v>
      </c>
      <c r="M228" s="46">
        <f t="shared" si="16"/>
        <v>90</v>
      </c>
      <c r="N228" s="392">
        <v>67.5</v>
      </c>
      <c r="O228" s="410"/>
      <c r="P228" s="389">
        <f>SUM(M228:M245)+N228+O247</f>
        <v>974.40000000000009</v>
      </c>
      <c r="Q228" s="392" t="s">
        <v>98</v>
      </c>
      <c r="R228" s="389">
        <v>55</v>
      </c>
      <c r="S228" s="358" t="s">
        <v>100</v>
      </c>
      <c r="T228" s="392" t="s">
        <v>100</v>
      </c>
      <c r="U228" s="358" t="s">
        <v>101</v>
      </c>
      <c r="V228" s="392">
        <v>112</v>
      </c>
      <c r="W228" s="358" t="s">
        <v>99</v>
      </c>
      <c r="X228" s="392">
        <v>56</v>
      </c>
      <c r="Y228" s="365">
        <f>ROUND((P228-T228),1)</f>
        <v>524.4</v>
      </c>
      <c r="Z228" s="348">
        <f>IF(OR(SUM(V228:V246)="",SUM(Q228:Q246)=""),0,IF(OR(SUM(U228:U246)=320,SUM(V228:V246)&gt;0),ROUND((SUM(Q228:Q246)-SUM(V228:V246)),1),0))</f>
        <v>-112</v>
      </c>
      <c r="AA228" s="348">
        <f>IF(OR(SUM(X228:X246)="",SUM(R228:R246)=""),0,IF(OR(SUM(W228:W246)=160,SUM(X228:X246)&gt;0),ROUND((SUM(R228:R246)-SUM(X228:X246)),1),0))</f>
        <v>-1</v>
      </c>
      <c r="AB228" s="389"/>
      <c r="AC228" s="362">
        <f>SUM(Y228:AA247)</f>
        <v>411.4</v>
      </c>
      <c r="AD228" s="123"/>
    </row>
    <row r="229" spans="1:30" ht="18" customHeight="1">
      <c r="A229" s="90"/>
      <c r="B229" s="107"/>
      <c r="C229" s="108"/>
      <c r="D229" s="42">
        <v>71400177001</v>
      </c>
      <c r="E229" s="43" t="s">
        <v>192</v>
      </c>
      <c r="F229" s="44" t="s">
        <v>193</v>
      </c>
      <c r="G229" s="65">
        <v>1</v>
      </c>
      <c r="H229" s="145">
        <v>45</v>
      </c>
      <c r="I229" s="146">
        <v>0</v>
      </c>
      <c r="J229" s="80">
        <v>70</v>
      </c>
      <c r="K229" s="87">
        <f t="shared" si="14"/>
        <v>1.3</v>
      </c>
      <c r="L229" s="87">
        <f t="shared" si="15"/>
        <v>0</v>
      </c>
      <c r="M229" s="46">
        <f t="shared" si="16"/>
        <v>58.5</v>
      </c>
      <c r="N229" s="393"/>
      <c r="O229" s="411"/>
      <c r="P229" s="390"/>
      <c r="Q229" s="393"/>
      <c r="R229" s="390"/>
      <c r="S229" s="336"/>
      <c r="T229" s="393"/>
      <c r="U229" s="336"/>
      <c r="V229" s="393"/>
      <c r="W229" s="336"/>
      <c r="X229" s="393"/>
      <c r="Y229" s="334"/>
      <c r="Z229" s="334"/>
      <c r="AA229" s="334"/>
      <c r="AB229" s="390"/>
      <c r="AC229" s="334"/>
      <c r="AD229" s="123"/>
    </row>
    <row r="230" spans="1:30" ht="18" customHeight="1">
      <c r="A230" s="90"/>
      <c r="B230" s="63"/>
      <c r="C230" s="108"/>
      <c r="D230" s="42">
        <v>71400177001</v>
      </c>
      <c r="E230" s="43" t="s">
        <v>192</v>
      </c>
      <c r="F230" s="44" t="s">
        <v>193</v>
      </c>
      <c r="G230" s="65">
        <v>1</v>
      </c>
      <c r="H230" s="145">
        <v>0</v>
      </c>
      <c r="I230" s="146">
        <v>30</v>
      </c>
      <c r="J230" s="80">
        <v>35</v>
      </c>
      <c r="K230" s="87">
        <f t="shared" si="14"/>
        <v>0</v>
      </c>
      <c r="L230" s="87">
        <f t="shared" si="15"/>
        <v>1.1000000000000001</v>
      </c>
      <c r="M230" s="46">
        <f t="shared" si="16"/>
        <v>24.8</v>
      </c>
      <c r="N230" s="393"/>
      <c r="O230" s="411"/>
      <c r="P230" s="390"/>
      <c r="Q230" s="393"/>
      <c r="R230" s="390"/>
      <c r="S230" s="336"/>
      <c r="T230" s="393"/>
      <c r="U230" s="336"/>
      <c r="V230" s="393"/>
      <c r="W230" s="336"/>
      <c r="X230" s="393"/>
      <c r="Y230" s="334"/>
      <c r="Z230" s="334"/>
      <c r="AA230" s="334"/>
      <c r="AB230" s="390"/>
      <c r="AC230" s="334"/>
      <c r="AD230" s="123"/>
    </row>
    <row r="231" spans="1:30" ht="18" customHeight="1">
      <c r="A231" s="90"/>
      <c r="B231" s="63"/>
      <c r="C231" s="108"/>
      <c r="D231" s="42">
        <v>71400177001</v>
      </c>
      <c r="E231" s="43" t="s">
        <v>192</v>
      </c>
      <c r="F231" s="44" t="s">
        <v>193</v>
      </c>
      <c r="G231" s="65">
        <v>1</v>
      </c>
      <c r="H231" s="145">
        <v>0</v>
      </c>
      <c r="I231" s="146">
        <v>30</v>
      </c>
      <c r="J231" s="80">
        <v>35</v>
      </c>
      <c r="K231" s="87">
        <f t="shared" si="14"/>
        <v>0</v>
      </c>
      <c r="L231" s="87">
        <f t="shared" si="15"/>
        <v>1.1000000000000001</v>
      </c>
      <c r="M231" s="46">
        <f t="shared" si="16"/>
        <v>24.8</v>
      </c>
      <c r="N231" s="393"/>
      <c r="O231" s="411"/>
      <c r="P231" s="390"/>
      <c r="Q231" s="393"/>
      <c r="R231" s="390"/>
      <c r="S231" s="336"/>
      <c r="T231" s="393"/>
      <c r="U231" s="336"/>
      <c r="V231" s="393"/>
      <c r="W231" s="336"/>
      <c r="X231" s="393"/>
      <c r="Y231" s="334"/>
      <c r="Z231" s="334"/>
      <c r="AA231" s="334"/>
      <c r="AB231" s="390"/>
      <c r="AC231" s="334"/>
      <c r="AD231" s="123"/>
    </row>
    <row r="232" spans="1:30" ht="18" customHeight="1">
      <c r="A232" s="90"/>
      <c r="B232" s="63"/>
      <c r="C232" s="108"/>
      <c r="D232" s="42">
        <v>41000092401</v>
      </c>
      <c r="E232" s="43" t="s">
        <v>192</v>
      </c>
      <c r="F232" s="44" t="s">
        <v>159</v>
      </c>
      <c r="G232" s="65">
        <v>1</v>
      </c>
      <c r="H232" s="145">
        <v>45</v>
      </c>
      <c r="I232" s="146">
        <v>30</v>
      </c>
      <c r="J232" s="80">
        <v>30</v>
      </c>
      <c r="K232" s="87">
        <f t="shared" si="14"/>
        <v>1</v>
      </c>
      <c r="L232" s="87">
        <f t="shared" si="15"/>
        <v>1.1000000000000001</v>
      </c>
      <c r="M232" s="46">
        <f t="shared" si="16"/>
        <v>69.8</v>
      </c>
      <c r="N232" s="393"/>
      <c r="O232" s="411"/>
      <c r="P232" s="390"/>
      <c r="Q232" s="393"/>
      <c r="R232" s="390"/>
      <c r="S232" s="336"/>
      <c r="T232" s="393"/>
      <c r="U232" s="336"/>
      <c r="V232" s="393"/>
      <c r="W232" s="336"/>
      <c r="X232" s="393"/>
      <c r="Y232" s="334"/>
      <c r="Z232" s="334"/>
      <c r="AA232" s="334"/>
      <c r="AB232" s="390"/>
      <c r="AC232" s="334"/>
      <c r="AD232" s="123"/>
    </row>
    <row r="233" spans="1:30" ht="18" customHeight="1">
      <c r="A233" s="90"/>
      <c r="B233" s="63"/>
      <c r="C233" s="108"/>
      <c r="D233" s="42">
        <v>21100009901</v>
      </c>
      <c r="E233" s="43" t="s">
        <v>192</v>
      </c>
      <c r="F233" s="44" t="s">
        <v>194</v>
      </c>
      <c r="G233" s="65">
        <v>1</v>
      </c>
      <c r="H233" s="145">
        <v>45</v>
      </c>
      <c r="I233" s="146">
        <v>30</v>
      </c>
      <c r="J233" s="80">
        <v>38</v>
      </c>
      <c r="K233" s="87">
        <f t="shared" si="14"/>
        <v>1.2</v>
      </c>
      <c r="L233" s="87">
        <f t="shared" si="15"/>
        <v>1.2</v>
      </c>
      <c r="M233" s="46">
        <f t="shared" si="16"/>
        <v>81</v>
      </c>
      <c r="N233" s="393"/>
      <c r="O233" s="411"/>
      <c r="P233" s="390"/>
      <c r="Q233" s="393"/>
      <c r="R233" s="390"/>
      <c r="S233" s="336"/>
      <c r="T233" s="393"/>
      <c r="U233" s="336"/>
      <c r="V233" s="393"/>
      <c r="W233" s="336"/>
      <c r="X233" s="393"/>
      <c r="Y233" s="334"/>
      <c r="Z233" s="334"/>
      <c r="AA233" s="334"/>
      <c r="AB233" s="390"/>
      <c r="AC233" s="334"/>
      <c r="AD233" s="123"/>
    </row>
    <row r="234" spans="1:30" ht="18" customHeight="1">
      <c r="A234" s="90"/>
      <c r="B234" s="63"/>
      <c r="C234" s="108"/>
      <c r="D234" s="42">
        <v>21100009902</v>
      </c>
      <c r="E234" s="43" t="s">
        <v>192</v>
      </c>
      <c r="F234" s="44" t="s">
        <v>195</v>
      </c>
      <c r="G234" s="65">
        <v>1</v>
      </c>
      <c r="H234" s="145">
        <v>45</v>
      </c>
      <c r="I234" s="146">
        <v>30</v>
      </c>
      <c r="J234" s="80">
        <v>43</v>
      </c>
      <c r="K234" s="87">
        <f t="shared" si="14"/>
        <v>1.2</v>
      </c>
      <c r="L234" s="87">
        <f t="shared" si="15"/>
        <v>1.2</v>
      </c>
      <c r="M234" s="46">
        <f t="shared" si="16"/>
        <v>81</v>
      </c>
      <c r="N234" s="393"/>
      <c r="O234" s="411"/>
      <c r="P234" s="390"/>
      <c r="Q234" s="393"/>
      <c r="R234" s="390"/>
      <c r="S234" s="336"/>
      <c r="T234" s="393"/>
      <c r="U234" s="336"/>
      <c r="V234" s="393"/>
      <c r="W234" s="336"/>
      <c r="X234" s="393"/>
      <c r="Y234" s="334"/>
      <c r="Z234" s="334"/>
      <c r="AA234" s="334"/>
      <c r="AB234" s="390"/>
      <c r="AC234" s="334"/>
      <c r="AD234" s="123"/>
    </row>
    <row r="235" spans="1:30" ht="18" customHeight="1">
      <c r="A235" s="90"/>
      <c r="B235" s="63"/>
      <c r="C235" s="108"/>
      <c r="D235" s="42"/>
      <c r="E235" s="43" t="s">
        <v>218</v>
      </c>
      <c r="F235" s="44" t="s">
        <v>235</v>
      </c>
      <c r="G235" s="65">
        <v>1</v>
      </c>
      <c r="H235" s="145"/>
      <c r="I235" s="146"/>
      <c r="J235" s="80">
        <v>62</v>
      </c>
      <c r="K235" s="87">
        <f t="shared" si="14"/>
        <v>0</v>
      </c>
      <c r="L235" s="87">
        <f t="shared" si="15"/>
        <v>0</v>
      </c>
      <c r="M235" s="46">
        <f t="shared" si="16"/>
        <v>0</v>
      </c>
      <c r="N235" s="393"/>
      <c r="O235" s="411"/>
      <c r="P235" s="390"/>
      <c r="Q235" s="393"/>
      <c r="R235" s="390"/>
      <c r="S235" s="336"/>
      <c r="T235" s="393"/>
      <c r="U235" s="336"/>
      <c r="V235" s="393"/>
      <c r="W235" s="336"/>
      <c r="X235" s="393"/>
      <c r="Y235" s="334"/>
      <c r="Z235" s="334"/>
      <c r="AA235" s="334"/>
      <c r="AB235" s="390"/>
      <c r="AC235" s="334"/>
      <c r="AD235" s="123"/>
    </row>
    <row r="236" spans="1:30" ht="18" customHeight="1">
      <c r="A236" s="121"/>
      <c r="B236" s="63"/>
      <c r="C236" s="108"/>
      <c r="D236" s="42"/>
      <c r="E236" s="43" t="s">
        <v>192</v>
      </c>
      <c r="F236" s="44" t="s">
        <v>159</v>
      </c>
      <c r="G236" s="65">
        <v>2</v>
      </c>
      <c r="H236" s="145">
        <v>30</v>
      </c>
      <c r="I236" s="146">
        <v>30</v>
      </c>
      <c r="J236" s="80">
        <v>40</v>
      </c>
      <c r="K236" s="87">
        <f t="shared" si="14"/>
        <v>1.2</v>
      </c>
      <c r="L236" s="87">
        <f t="shared" si="15"/>
        <v>1.2</v>
      </c>
      <c r="M236" s="46">
        <f t="shared" si="16"/>
        <v>63</v>
      </c>
      <c r="N236" s="393"/>
      <c r="O236" s="411"/>
      <c r="P236" s="390"/>
      <c r="Q236" s="393"/>
      <c r="R236" s="390"/>
      <c r="S236" s="351"/>
      <c r="T236" s="393"/>
      <c r="U236" s="351"/>
      <c r="V236" s="393"/>
      <c r="W236" s="351"/>
      <c r="X236" s="393"/>
      <c r="Y236" s="334"/>
      <c r="Z236" s="334"/>
      <c r="AA236" s="334"/>
      <c r="AB236" s="390"/>
      <c r="AC236" s="334"/>
      <c r="AD236" s="123"/>
    </row>
    <row r="237" spans="1:30" s="206" customFormat="1" ht="18" customHeight="1">
      <c r="A237" s="121"/>
      <c r="B237" s="63"/>
      <c r="C237" s="108"/>
      <c r="D237" s="42"/>
      <c r="E237" s="43" t="s">
        <v>412</v>
      </c>
      <c r="F237" s="44" t="s">
        <v>262</v>
      </c>
      <c r="G237" s="65">
        <v>2</v>
      </c>
      <c r="H237" s="145">
        <v>35</v>
      </c>
      <c r="I237" s="146">
        <v>40</v>
      </c>
      <c r="J237" s="80">
        <v>40</v>
      </c>
      <c r="K237" s="87">
        <f t="shared" si="14"/>
        <v>1.2</v>
      </c>
      <c r="L237" s="87">
        <f t="shared" si="15"/>
        <v>1.2</v>
      </c>
      <c r="M237" s="46">
        <f t="shared" si="16"/>
        <v>78</v>
      </c>
      <c r="N237" s="393"/>
      <c r="O237" s="411"/>
      <c r="P237" s="390"/>
      <c r="Q237" s="393"/>
      <c r="R237" s="390"/>
      <c r="S237" s="351"/>
      <c r="T237" s="393"/>
      <c r="U237" s="351"/>
      <c r="V237" s="393"/>
      <c r="W237" s="351"/>
      <c r="X237" s="393"/>
      <c r="Y237" s="334"/>
      <c r="Z237" s="334"/>
      <c r="AA237" s="334"/>
      <c r="AB237" s="390"/>
      <c r="AC237" s="334"/>
      <c r="AD237" s="123"/>
    </row>
    <row r="238" spans="1:30" s="225" customFormat="1" ht="18" customHeight="1">
      <c r="A238" s="121"/>
      <c r="B238" s="63"/>
      <c r="C238" s="108"/>
      <c r="D238" s="42"/>
      <c r="E238" s="43" t="s">
        <v>480</v>
      </c>
      <c r="F238" s="44" t="s">
        <v>262</v>
      </c>
      <c r="G238" s="65">
        <v>2</v>
      </c>
      <c r="H238" s="145">
        <v>35</v>
      </c>
      <c r="I238" s="146">
        <v>40</v>
      </c>
      <c r="J238" s="80">
        <v>40</v>
      </c>
      <c r="K238" s="87">
        <f t="shared" si="14"/>
        <v>1.2</v>
      </c>
      <c r="L238" s="87">
        <f t="shared" si="15"/>
        <v>1.2</v>
      </c>
      <c r="M238" s="46">
        <f t="shared" si="16"/>
        <v>78</v>
      </c>
      <c r="N238" s="393"/>
      <c r="O238" s="411"/>
      <c r="P238" s="390"/>
      <c r="Q238" s="393"/>
      <c r="R238" s="390"/>
      <c r="S238" s="351"/>
      <c r="T238" s="393"/>
      <c r="U238" s="351"/>
      <c r="V238" s="393"/>
      <c r="W238" s="351"/>
      <c r="X238" s="393"/>
      <c r="Y238" s="334"/>
      <c r="Z238" s="334"/>
      <c r="AA238" s="334"/>
      <c r="AB238" s="390"/>
      <c r="AC238" s="334"/>
      <c r="AD238" s="123"/>
    </row>
    <row r="239" spans="1:30" s="206" customFormat="1" ht="18" customHeight="1">
      <c r="A239" s="121"/>
      <c r="B239" s="63"/>
      <c r="C239" s="108"/>
      <c r="D239" s="42"/>
      <c r="E239" s="43" t="s">
        <v>481</v>
      </c>
      <c r="F239" s="44" t="s">
        <v>262</v>
      </c>
      <c r="G239" s="65">
        <v>2</v>
      </c>
      <c r="H239" s="145">
        <v>35</v>
      </c>
      <c r="I239" s="146">
        <v>40</v>
      </c>
      <c r="J239" s="80">
        <v>40</v>
      </c>
      <c r="K239" s="87">
        <f t="shared" si="14"/>
        <v>1.2</v>
      </c>
      <c r="L239" s="87">
        <f t="shared" si="15"/>
        <v>1.2</v>
      </c>
      <c r="M239" s="46">
        <f t="shared" si="16"/>
        <v>78</v>
      </c>
      <c r="N239" s="393"/>
      <c r="O239" s="411"/>
      <c r="P239" s="390"/>
      <c r="Q239" s="393"/>
      <c r="R239" s="390"/>
      <c r="S239" s="351"/>
      <c r="T239" s="393"/>
      <c r="U239" s="351"/>
      <c r="V239" s="393"/>
      <c r="W239" s="351"/>
      <c r="X239" s="393"/>
      <c r="Y239" s="334"/>
      <c r="Z239" s="334"/>
      <c r="AA239" s="334"/>
      <c r="AB239" s="390"/>
      <c r="AC239" s="334"/>
      <c r="AD239" s="123"/>
    </row>
    <row r="240" spans="1:30" ht="18" customHeight="1">
      <c r="A240" s="121"/>
      <c r="B240" s="63"/>
      <c r="C240" s="108"/>
      <c r="D240" s="42"/>
      <c r="E240" s="43" t="s">
        <v>161</v>
      </c>
      <c r="F240" s="44" t="s">
        <v>383</v>
      </c>
      <c r="G240" s="65">
        <v>2</v>
      </c>
      <c r="H240" s="145">
        <v>30</v>
      </c>
      <c r="I240" s="146">
        <v>60</v>
      </c>
      <c r="J240" s="80">
        <v>40</v>
      </c>
      <c r="K240" s="87">
        <f t="shared" si="14"/>
        <v>1.2</v>
      </c>
      <c r="L240" s="87">
        <f t="shared" si="15"/>
        <v>1.2</v>
      </c>
      <c r="M240" s="46">
        <f t="shared" si="16"/>
        <v>90</v>
      </c>
      <c r="N240" s="393"/>
      <c r="O240" s="411"/>
      <c r="P240" s="390"/>
      <c r="Q240" s="393"/>
      <c r="R240" s="390"/>
      <c r="S240" s="351"/>
      <c r="T240" s="393"/>
      <c r="U240" s="351"/>
      <c r="V240" s="393"/>
      <c r="W240" s="351"/>
      <c r="X240" s="393"/>
      <c r="Y240" s="334"/>
      <c r="Z240" s="334"/>
      <c r="AA240" s="334"/>
      <c r="AB240" s="390"/>
      <c r="AC240" s="334"/>
      <c r="AD240" s="123"/>
    </row>
    <row r="241" spans="1:30" ht="18" customHeight="1">
      <c r="A241" s="121"/>
      <c r="B241" s="63"/>
      <c r="C241" s="108"/>
      <c r="D241" s="42"/>
      <c r="E241" s="43" t="s">
        <v>161</v>
      </c>
      <c r="F241" s="44" t="s">
        <v>384</v>
      </c>
      <c r="G241" s="65">
        <v>2</v>
      </c>
      <c r="H241" s="145">
        <v>30</v>
      </c>
      <c r="I241" s="146">
        <v>60</v>
      </c>
      <c r="J241" s="80">
        <v>40</v>
      </c>
      <c r="K241" s="87">
        <f t="shared" si="14"/>
        <v>1.2</v>
      </c>
      <c r="L241" s="87">
        <f t="shared" si="15"/>
        <v>1.2</v>
      </c>
      <c r="M241" s="46">
        <f t="shared" si="16"/>
        <v>90</v>
      </c>
      <c r="N241" s="393"/>
      <c r="O241" s="411"/>
      <c r="P241" s="390"/>
      <c r="Q241" s="393"/>
      <c r="R241" s="390"/>
      <c r="S241" s="351"/>
      <c r="T241" s="393"/>
      <c r="U241" s="351"/>
      <c r="V241" s="393"/>
      <c r="W241" s="351"/>
      <c r="X241" s="393"/>
      <c r="Y241" s="334"/>
      <c r="Z241" s="334"/>
      <c r="AA241" s="334"/>
      <c r="AB241" s="390"/>
      <c r="AC241" s="334"/>
      <c r="AD241" s="123"/>
    </row>
    <row r="242" spans="1:30" ht="18" hidden="1" customHeight="1">
      <c r="A242" s="90"/>
      <c r="B242" s="63"/>
      <c r="C242" s="108"/>
      <c r="D242" s="42"/>
      <c r="E242" s="43"/>
      <c r="F242" s="44"/>
      <c r="G242" s="65"/>
      <c r="H242" s="145"/>
      <c r="I242" s="146"/>
      <c r="J242" s="80"/>
      <c r="K242" s="87">
        <f t="shared" si="14"/>
        <v>0</v>
      </c>
      <c r="L242" s="87">
        <f t="shared" si="15"/>
        <v>0</v>
      </c>
      <c r="M242" s="46">
        <f t="shared" si="16"/>
        <v>0</v>
      </c>
      <c r="N242" s="393"/>
      <c r="O242" s="411"/>
      <c r="P242" s="390"/>
      <c r="Q242" s="393"/>
      <c r="R242" s="390"/>
      <c r="S242" s="336"/>
      <c r="T242" s="393"/>
      <c r="U242" s="336"/>
      <c r="V242" s="393"/>
      <c r="W242" s="336"/>
      <c r="X242" s="393"/>
      <c r="Y242" s="334"/>
      <c r="Z242" s="334"/>
      <c r="AA242" s="334"/>
      <c r="AB242" s="390"/>
      <c r="AC242" s="334"/>
      <c r="AD242" s="123"/>
    </row>
    <row r="243" spans="1:30" s="225" customFormat="1" ht="18" hidden="1" customHeight="1">
      <c r="A243" s="121"/>
      <c r="B243" s="63"/>
      <c r="C243" s="108"/>
      <c r="D243" s="42"/>
      <c r="E243" s="43"/>
      <c r="F243" s="44"/>
      <c r="G243" s="65"/>
      <c r="H243" s="145"/>
      <c r="I243" s="146"/>
      <c r="J243" s="80"/>
      <c r="K243" s="87">
        <f t="shared" si="14"/>
        <v>0</v>
      </c>
      <c r="L243" s="87">
        <f t="shared" si="15"/>
        <v>0</v>
      </c>
      <c r="M243" s="46">
        <f t="shared" si="16"/>
        <v>0</v>
      </c>
      <c r="N243" s="393"/>
      <c r="O243" s="411"/>
      <c r="P243" s="390"/>
      <c r="Q243" s="393"/>
      <c r="R243" s="390"/>
      <c r="S243" s="351"/>
      <c r="T243" s="393"/>
      <c r="U243" s="351"/>
      <c r="V243" s="393"/>
      <c r="W243" s="351"/>
      <c r="X243" s="393"/>
      <c r="Y243" s="334"/>
      <c r="Z243" s="334"/>
      <c r="AA243" s="334"/>
      <c r="AB243" s="390"/>
      <c r="AC243" s="334"/>
      <c r="AD243" s="123"/>
    </row>
    <row r="244" spans="1:30" ht="18" hidden="1" customHeight="1">
      <c r="A244" s="90"/>
      <c r="B244" s="107"/>
      <c r="C244" s="108"/>
      <c r="D244" s="42"/>
      <c r="E244" s="43"/>
      <c r="F244" s="44"/>
      <c r="G244" s="65"/>
      <c r="H244" s="145"/>
      <c r="I244" s="146"/>
      <c r="J244" s="80"/>
      <c r="K244" s="87">
        <f t="shared" si="14"/>
        <v>0</v>
      </c>
      <c r="L244" s="87">
        <f t="shared" si="15"/>
        <v>0</v>
      </c>
      <c r="M244" s="46">
        <f t="shared" si="16"/>
        <v>0</v>
      </c>
      <c r="N244" s="393"/>
      <c r="O244" s="411"/>
      <c r="P244" s="390"/>
      <c r="Q244" s="393"/>
      <c r="R244" s="390"/>
      <c r="S244" s="336"/>
      <c r="T244" s="393"/>
      <c r="U244" s="336"/>
      <c r="V244" s="393"/>
      <c r="W244" s="336"/>
      <c r="X244" s="393"/>
      <c r="Y244" s="334"/>
      <c r="Z244" s="334"/>
      <c r="AA244" s="334"/>
      <c r="AB244" s="390"/>
      <c r="AC244" s="334"/>
      <c r="AD244" s="123"/>
    </row>
    <row r="245" spans="1:30" ht="18" hidden="1" customHeight="1">
      <c r="A245" s="121"/>
      <c r="B245" s="122"/>
      <c r="C245" s="108"/>
      <c r="D245" s="42"/>
      <c r="E245" s="43"/>
      <c r="F245" s="44"/>
      <c r="G245" s="141"/>
      <c r="H245" s="145"/>
      <c r="I245" s="146"/>
      <c r="J245" s="80"/>
      <c r="K245" s="87">
        <f t="shared" si="14"/>
        <v>0</v>
      </c>
      <c r="L245" s="87">
        <f t="shared" si="15"/>
        <v>0</v>
      </c>
      <c r="M245" s="46">
        <f t="shared" si="16"/>
        <v>0</v>
      </c>
      <c r="N245" s="393"/>
      <c r="O245" s="411"/>
      <c r="P245" s="390"/>
      <c r="Q245" s="393"/>
      <c r="R245" s="390"/>
      <c r="S245" s="336"/>
      <c r="T245" s="393"/>
      <c r="U245" s="336"/>
      <c r="V245" s="393"/>
      <c r="W245" s="336"/>
      <c r="X245" s="393"/>
      <c r="Y245" s="334"/>
      <c r="Z245" s="334"/>
      <c r="AA245" s="334"/>
      <c r="AB245" s="390"/>
      <c r="AC245" s="334"/>
      <c r="AD245" s="123"/>
    </row>
    <row r="246" spans="1:30" ht="18" hidden="1" customHeight="1">
      <c r="A246" s="121"/>
      <c r="B246" s="122"/>
      <c r="C246" s="108"/>
      <c r="D246" s="42"/>
      <c r="E246" s="43"/>
      <c r="F246" s="44"/>
      <c r="G246" s="141"/>
      <c r="H246" s="145"/>
      <c r="I246" s="146"/>
      <c r="J246" s="80"/>
      <c r="K246" s="87">
        <f t="shared" si="14"/>
        <v>0</v>
      </c>
      <c r="L246" s="87">
        <f t="shared" si="15"/>
        <v>0</v>
      </c>
      <c r="M246" s="46">
        <f t="shared" si="16"/>
        <v>0</v>
      </c>
      <c r="N246" s="393"/>
      <c r="O246" s="411"/>
      <c r="P246" s="390"/>
      <c r="Q246" s="393"/>
      <c r="R246" s="390"/>
      <c r="S246" s="336"/>
      <c r="T246" s="393"/>
      <c r="U246" s="336"/>
      <c r="V246" s="393"/>
      <c r="W246" s="336"/>
      <c r="X246" s="393"/>
      <c r="Y246" s="334"/>
      <c r="Z246" s="334"/>
      <c r="AA246" s="334"/>
      <c r="AB246" s="390"/>
      <c r="AC246" s="334"/>
      <c r="AD246" s="123"/>
    </row>
    <row r="247" spans="1:30" ht="18" hidden="1" customHeight="1">
      <c r="A247" s="94"/>
      <c r="B247" s="95"/>
      <c r="C247" s="96"/>
      <c r="D247" s="42"/>
      <c r="E247" s="43"/>
      <c r="F247" s="44"/>
      <c r="G247" s="142"/>
      <c r="H247" s="151"/>
      <c r="I247" s="152"/>
      <c r="J247" s="80"/>
      <c r="K247" s="87">
        <f t="shared" si="14"/>
        <v>0</v>
      </c>
      <c r="L247" s="87">
        <f t="shared" si="15"/>
        <v>0</v>
      </c>
      <c r="M247" s="46">
        <f t="shared" si="16"/>
        <v>0</v>
      </c>
      <c r="N247" s="403"/>
      <c r="O247" s="412"/>
      <c r="P247" s="413"/>
      <c r="Q247" s="403"/>
      <c r="R247" s="390"/>
      <c r="S247" s="351"/>
      <c r="T247" s="393"/>
      <c r="U247" s="351"/>
      <c r="V247" s="393"/>
      <c r="W247" s="351"/>
      <c r="X247" s="393"/>
      <c r="Y247" s="334"/>
      <c r="Z247" s="334"/>
      <c r="AA247" s="334"/>
      <c r="AB247" s="390"/>
      <c r="AC247" s="334"/>
      <c r="AD247" s="123"/>
    </row>
    <row r="248" spans="1:30" ht="18" customHeight="1">
      <c r="A248" s="97">
        <v>13</v>
      </c>
      <c r="B248" s="100" t="s">
        <v>102</v>
      </c>
      <c r="C248" s="101" t="s">
        <v>43</v>
      </c>
      <c r="D248" s="42">
        <v>41000092501</v>
      </c>
      <c r="E248" s="43" t="s">
        <v>182</v>
      </c>
      <c r="F248" s="44" t="s">
        <v>159</v>
      </c>
      <c r="G248" s="65">
        <v>1</v>
      </c>
      <c r="H248" s="151">
        <v>45</v>
      </c>
      <c r="I248" s="153">
        <v>30</v>
      </c>
      <c r="J248" s="80">
        <v>30</v>
      </c>
      <c r="K248" s="87">
        <f t="shared" si="14"/>
        <v>1</v>
      </c>
      <c r="L248" s="87">
        <f t="shared" si="15"/>
        <v>1.1000000000000001</v>
      </c>
      <c r="M248" s="46">
        <f t="shared" si="16"/>
        <v>69.8</v>
      </c>
      <c r="N248" s="392">
        <v>67.5</v>
      </c>
      <c r="O248" s="410"/>
      <c r="P248" s="389">
        <f>SUM(M248:M267)+N248+O267</f>
        <v>838.8</v>
      </c>
      <c r="Q248" s="392" t="s">
        <v>138</v>
      </c>
      <c r="R248" s="389">
        <v>56</v>
      </c>
      <c r="S248" s="358" t="s">
        <v>100</v>
      </c>
      <c r="T248" s="392" t="s">
        <v>100</v>
      </c>
      <c r="U248" s="358" t="s">
        <v>139</v>
      </c>
      <c r="V248" s="392">
        <v>112</v>
      </c>
      <c r="W248" s="358">
        <v>56</v>
      </c>
      <c r="X248" s="392">
        <v>56</v>
      </c>
      <c r="Y248" s="365">
        <f>ROUND((P248-T248),1)</f>
        <v>388.8</v>
      </c>
      <c r="Z248" s="348">
        <f>IF(OR(SUM(V248:V267)="",SUM(Q248:Q267)=""),0,IF(OR(SUM(U248:U267)=320,SUM(V248:V267)&gt;0),ROUND((SUM(Q248:Q267)-SUM(V248:V267)),1),0))</f>
        <v>-112</v>
      </c>
      <c r="AA248" s="348">
        <f>IF(OR(SUM(X248:X267)="",SUM(R248:R267)=""),0,IF(OR(SUM(W248:W267)=160,SUM(X248:X267)&gt;0),ROUND((SUM(R248:R267)-SUM(X248:X267)),1),0))</f>
        <v>0</v>
      </c>
      <c r="AB248" s="389"/>
      <c r="AC248" s="362">
        <f>SUM(Y248:AA267)</f>
        <v>276.8</v>
      </c>
      <c r="AD248" s="83"/>
    </row>
    <row r="249" spans="1:30" ht="18" customHeight="1">
      <c r="A249" s="98"/>
      <c r="B249" s="99"/>
      <c r="C249" s="85"/>
      <c r="D249" s="42">
        <v>71400119918</v>
      </c>
      <c r="E249" s="43" t="s">
        <v>161</v>
      </c>
      <c r="F249" s="44" t="s">
        <v>215</v>
      </c>
      <c r="G249" s="65">
        <v>1</v>
      </c>
      <c r="H249" s="151">
        <v>30</v>
      </c>
      <c r="I249" s="152">
        <v>60</v>
      </c>
      <c r="J249" s="80">
        <v>44</v>
      </c>
      <c r="K249" s="87">
        <f t="shared" si="14"/>
        <v>1.2</v>
      </c>
      <c r="L249" s="87">
        <f t="shared" si="15"/>
        <v>1.2</v>
      </c>
      <c r="M249" s="46">
        <f t="shared" si="16"/>
        <v>90</v>
      </c>
      <c r="N249" s="393"/>
      <c r="O249" s="411"/>
      <c r="P249" s="390"/>
      <c r="Q249" s="393"/>
      <c r="R249" s="390"/>
      <c r="S249" s="336"/>
      <c r="T249" s="393"/>
      <c r="U249" s="336"/>
      <c r="V249" s="393"/>
      <c r="W249" s="336"/>
      <c r="X249" s="393"/>
      <c r="Y249" s="334"/>
      <c r="Z249" s="334"/>
      <c r="AA249" s="334"/>
      <c r="AB249" s="390"/>
      <c r="AC249" s="334"/>
      <c r="AD249" s="83"/>
    </row>
    <row r="250" spans="1:30" ht="18" customHeight="1">
      <c r="A250" s="98"/>
      <c r="B250" s="99"/>
      <c r="C250" s="85"/>
      <c r="D250" s="42">
        <v>21100134201</v>
      </c>
      <c r="E250" s="43" t="s">
        <v>182</v>
      </c>
      <c r="F250" s="44" t="s">
        <v>189</v>
      </c>
      <c r="G250" s="65">
        <v>1</v>
      </c>
      <c r="H250" s="151">
        <v>30</v>
      </c>
      <c r="I250" s="152">
        <v>60</v>
      </c>
      <c r="J250" s="80">
        <v>28</v>
      </c>
      <c r="K250" s="87">
        <f t="shared" si="14"/>
        <v>1</v>
      </c>
      <c r="L250" s="87">
        <f t="shared" si="15"/>
        <v>1</v>
      </c>
      <c r="M250" s="46">
        <f t="shared" si="16"/>
        <v>75</v>
      </c>
      <c r="N250" s="393"/>
      <c r="O250" s="411"/>
      <c r="P250" s="390"/>
      <c r="Q250" s="393"/>
      <c r="R250" s="390"/>
      <c r="S250" s="336"/>
      <c r="T250" s="393"/>
      <c r="U250" s="336"/>
      <c r="V250" s="393"/>
      <c r="W250" s="336"/>
      <c r="X250" s="393"/>
      <c r="Y250" s="334"/>
      <c r="Z250" s="334"/>
      <c r="AA250" s="334"/>
      <c r="AB250" s="390"/>
      <c r="AC250" s="334"/>
      <c r="AD250" s="83"/>
    </row>
    <row r="251" spans="1:30" ht="18" customHeight="1">
      <c r="A251" s="98"/>
      <c r="B251" s="99"/>
      <c r="C251" s="85"/>
      <c r="D251" s="42">
        <v>21100015201</v>
      </c>
      <c r="E251" s="43" t="s">
        <v>182</v>
      </c>
      <c r="F251" s="44" t="s">
        <v>216</v>
      </c>
      <c r="G251" s="65">
        <v>1</v>
      </c>
      <c r="H251" s="151">
        <v>45</v>
      </c>
      <c r="I251" s="152">
        <v>30</v>
      </c>
      <c r="J251" s="80">
        <v>22</v>
      </c>
      <c r="K251" s="87">
        <f t="shared" si="14"/>
        <v>1</v>
      </c>
      <c r="L251" s="87">
        <f t="shared" si="15"/>
        <v>1</v>
      </c>
      <c r="M251" s="46">
        <f t="shared" si="16"/>
        <v>67.5</v>
      </c>
      <c r="N251" s="393"/>
      <c r="O251" s="411"/>
      <c r="P251" s="390"/>
      <c r="Q251" s="393"/>
      <c r="R251" s="390"/>
      <c r="S251" s="336"/>
      <c r="T251" s="393"/>
      <c r="U251" s="336"/>
      <c r="V251" s="393"/>
      <c r="W251" s="336"/>
      <c r="X251" s="393"/>
      <c r="Y251" s="334"/>
      <c r="Z251" s="334"/>
      <c r="AA251" s="334"/>
      <c r="AB251" s="390"/>
      <c r="AC251" s="334"/>
      <c r="AD251" s="83"/>
    </row>
    <row r="252" spans="1:30" ht="18" customHeight="1">
      <c r="A252" s="98"/>
      <c r="B252" s="99"/>
      <c r="C252" s="85"/>
      <c r="D252" s="42" t="s">
        <v>217</v>
      </c>
      <c r="E252" s="43" t="s">
        <v>218</v>
      </c>
      <c r="F252" s="44" t="s">
        <v>146</v>
      </c>
      <c r="G252" s="65">
        <v>1</v>
      </c>
      <c r="H252" s="151"/>
      <c r="I252" s="152"/>
      <c r="J252" s="80"/>
      <c r="K252" s="87">
        <f t="shared" si="14"/>
        <v>0</v>
      </c>
      <c r="L252" s="87">
        <f t="shared" si="15"/>
        <v>0</v>
      </c>
      <c r="M252" s="46">
        <f t="shared" si="16"/>
        <v>0</v>
      </c>
      <c r="N252" s="393"/>
      <c r="O252" s="411"/>
      <c r="P252" s="390"/>
      <c r="Q252" s="393"/>
      <c r="R252" s="390"/>
      <c r="S252" s="336"/>
      <c r="T252" s="393"/>
      <c r="U252" s="336"/>
      <c r="V252" s="393"/>
      <c r="W252" s="336"/>
      <c r="X252" s="393"/>
      <c r="Y252" s="334"/>
      <c r="Z252" s="334"/>
      <c r="AA252" s="334"/>
      <c r="AB252" s="390"/>
      <c r="AC252" s="334"/>
      <c r="AD252" s="83"/>
    </row>
    <row r="253" spans="1:30" s="225" customFormat="1" ht="18" customHeight="1">
      <c r="A253" s="124"/>
      <c r="B253" s="99"/>
      <c r="C253" s="85"/>
      <c r="D253" s="42"/>
      <c r="E253" s="43" t="s">
        <v>161</v>
      </c>
      <c r="F253" s="44" t="s">
        <v>385</v>
      </c>
      <c r="G253" s="65">
        <v>2</v>
      </c>
      <c r="H253" s="151">
        <v>30</v>
      </c>
      <c r="I253" s="152">
        <v>60</v>
      </c>
      <c r="J253" s="80">
        <v>43</v>
      </c>
      <c r="K253" s="87">
        <f t="shared" si="14"/>
        <v>1.2</v>
      </c>
      <c r="L253" s="87">
        <f t="shared" si="15"/>
        <v>1.2</v>
      </c>
      <c r="M253" s="46">
        <f t="shared" si="16"/>
        <v>90</v>
      </c>
      <c r="N253" s="393"/>
      <c r="O253" s="411"/>
      <c r="P253" s="390"/>
      <c r="Q253" s="393"/>
      <c r="R253" s="390"/>
      <c r="S253" s="351"/>
      <c r="T253" s="393"/>
      <c r="U253" s="351"/>
      <c r="V253" s="393"/>
      <c r="W253" s="351"/>
      <c r="X253" s="393"/>
      <c r="Y253" s="334"/>
      <c r="Z253" s="334"/>
      <c r="AA253" s="334"/>
      <c r="AB253" s="390"/>
      <c r="AC253" s="334"/>
      <c r="AD253" s="83"/>
    </row>
    <row r="254" spans="1:30" s="225" customFormat="1" ht="18" customHeight="1">
      <c r="A254" s="124"/>
      <c r="B254" s="99"/>
      <c r="C254" s="85"/>
      <c r="D254" s="42"/>
      <c r="E254" s="43" t="s">
        <v>161</v>
      </c>
      <c r="F254" s="44" t="s">
        <v>386</v>
      </c>
      <c r="G254" s="65">
        <v>2</v>
      </c>
      <c r="H254" s="151">
        <v>30</v>
      </c>
      <c r="I254" s="152">
        <v>60</v>
      </c>
      <c r="J254" s="80">
        <v>43</v>
      </c>
      <c r="K254" s="87">
        <f t="shared" si="14"/>
        <v>1.2</v>
      </c>
      <c r="L254" s="87">
        <f t="shared" si="15"/>
        <v>1.2</v>
      </c>
      <c r="M254" s="46">
        <f t="shared" si="16"/>
        <v>90</v>
      </c>
      <c r="N254" s="393"/>
      <c r="O254" s="411"/>
      <c r="P254" s="390"/>
      <c r="Q254" s="393"/>
      <c r="R254" s="390"/>
      <c r="S254" s="351"/>
      <c r="T254" s="393"/>
      <c r="U254" s="351"/>
      <c r="V254" s="393"/>
      <c r="W254" s="351"/>
      <c r="X254" s="393"/>
      <c r="Y254" s="334"/>
      <c r="Z254" s="334"/>
      <c r="AA254" s="334"/>
      <c r="AB254" s="390"/>
      <c r="AC254" s="334"/>
      <c r="AD254" s="83"/>
    </row>
    <row r="255" spans="1:30" s="225" customFormat="1" ht="18" customHeight="1">
      <c r="A255" s="124"/>
      <c r="B255" s="99"/>
      <c r="C255" s="85"/>
      <c r="D255" s="42"/>
      <c r="E255" s="43" t="s">
        <v>182</v>
      </c>
      <c r="F255" s="44" t="s">
        <v>146</v>
      </c>
      <c r="G255" s="65">
        <v>2</v>
      </c>
      <c r="H255" s="151">
        <v>30</v>
      </c>
      <c r="I255" s="152">
        <v>60</v>
      </c>
      <c r="J255" s="80">
        <v>50</v>
      </c>
      <c r="K255" s="87">
        <f t="shared" si="14"/>
        <v>1.2</v>
      </c>
      <c r="L255" s="87">
        <f t="shared" si="15"/>
        <v>1.2</v>
      </c>
      <c r="M255" s="46">
        <f t="shared" si="16"/>
        <v>90</v>
      </c>
      <c r="N255" s="393"/>
      <c r="O255" s="411"/>
      <c r="P255" s="390"/>
      <c r="Q255" s="393"/>
      <c r="R255" s="390"/>
      <c r="S255" s="351"/>
      <c r="T255" s="393"/>
      <c r="U255" s="351"/>
      <c r="V255" s="393"/>
      <c r="W255" s="351"/>
      <c r="X255" s="393"/>
      <c r="Y255" s="334"/>
      <c r="Z255" s="334"/>
      <c r="AA255" s="334"/>
      <c r="AB255" s="390"/>
      <c r="AC255" s="334"/>
      <c r="AD255" s="83"/>
    </row>
    <row r="256" spans="1:30" s="225" customFormat="1" ht="18" customHeight="1">
      <c r="A256" s="124"/>
      <c r="B256" s="99"/>
      <c r="C256" s="85"/>
      <c r="D256" s="42"/>
      <c r="E256" s="43" t="s">
        <v>182</v>
      </c>
      <c r="F256" s="44" t="s">
        <v>232</v>
      </c>
      <c r="G256" s="65">
        <v>2</v>
      </c>
      <c r="H256" s="151">
        <v>30</v>
      </c>
      <c r="I256" s="152">
        <v>60</v>
      </c>
      <c r="J256" s="80">
        <v>50</v>
      </c>
      <c r="K256" s="87">
        <f t="shared" si="14"/>
        <v>1.2</v>
      </c>
      <c r="L256" s="87">
        <f t="shared" si="15"/>
        <v>1.2</v>
      </c>
      <c r="M256" s="46">
        <f t="shared" si="16"/>
        <v>90</v>
      </c>
      <c r="N256" s="393"/>
      <c r="O256" s="411"/>
      <c r="P256" s="390"/>
      <c r="Q256" s="393"/>
      <c r="R256" s="390"/>
      <c r="S256" s="351"/>
      <c r="T256" s="393"/>
      <c r="U256" s="351"/>
      <c r="V256" s="393"/>
      <c r="W256" s="351"/>
      <c r="X256" s="393"/>
      <c r="Y256" s="334"/>
      <c r="Z256" s="334"/>
      <c r="AA256" s="334"/>
      <c r="AB256" s="390"/>
      <c r="AC256" s="334"/>
      <c r="AD256" s="83"/>
    </row>
    <row r="257" spans="1:30" s="225" customFormat="1" ht="18" customHeight="1">
      <c r="A257" s="124"/>
      <c r="B257" s="99"/>
      <c r="C257" s="85"/>
      <c r="D257" s="42"/>
      <c r="E257" s="43" t="s">
        <v>182</v>
      </c>
      <c r="F257" s="44" t="s">
        <v>167</v>
      </c>
      <c r="G257" s="65">
        <v>2</v>
      </c>
      <c r="H257" s="151">
        <v>30</v>
      </c>
      <c r="I257" s="154">
        <v>60</v>
      </c>
      <c r="J257" s="80">
        <v>50</v>
      </c>
      <c r="K257" s="87">
        <f t="shared" si="14"/>
        <v>1.2</v>
      </c>
      <c r="L257" s="87">
        <f t="shared" si="15"/>
        <v>1.2</v>
      </c>
      <c r="M257" s="46">
        <f t="shared" si="16"/>
        <v>90</v>
      </c>
      <c r="N257" s="393"/>
      <c r="O257" s="411"/>
      <c r="P257" s="390"/>
      <c r="Q257" s="393"/>
      <c r="R257" s="390"/>
      <c r="S257" s="351"/>
      <c r="T257" s="393"/>
      <c r="U257" s="351"/>
      <c r="V257" s="393"/>
      <c r="W257" s="351"/>
      <c r="X257" s="393"/>
      <c r="Y257" s="334"/>
      <c r="Z257" s="334"/>
      <c r="AA257" s="334"/>
      <c r="AB257" s="390"/>
      <c r="AC257" s="334"/>
      <c r="AD257" s="83"/>
    </row>
    <row r="258" spans="1:30" s="225" customFormat="1" ht="18" customHeight="1">
      <c r="A258" s="124"/>
      <c r="B258" s="99"/>
      <c r="C258" s="85"/>
      <c r="D258" s="42"/>
      <c r="E258" s="254" t="s">
        <v>395</v>
      </c>
      <c r="F258" s="255" t="s">
        <v>189</v>
      </c>
      <c r="G258" s="251">
        <v>2</v>
      </c>
      <c r="H258" s="258"/>
      <c r="I258" s="259"/>
      <c r="J258" s="253">
        <v>38</v>
      </c>
      <c r="K258" s="87">
        <f t="shared" si="14"/>
        <v>0</v>
      </c>
      <c r="L258" s="87">
        <f t="shared" si="15"/>
        <v>0</v>
      </c>
      <c r="M258" s="46">
        <f t="shared" si="16"/>
        <v>19</v>
      </c>
      <c r="N258" s="393"/>
      <c r="O258" s="411"/>
      <c r="P258" s="390"/>
      <c r="Q258" s="393"/>
      <c r="R258" s="390"/>
      <c r="S258" s="351"/>
      <c r="T258" s="393"/>
      <c r="U258" s="351"/>
      <c r="V258" s="393"/>
      <c r="W258" s="351"/>
      <c r="X258" s="393"/>
      <c r="Y258" s="334"/>
      <c r="Z258" s="334"/>
      <c r="AA258" s="334"/>
      <c r="AB258" s="390"/>
      <c r="AC258" s="334"/>
      <c r="AD258" s="83"/>
    </row>
    <row r="259" spans="1:30" s="225" customFormat="1" ht="18" hidden="1" customHeight="1">
      <c r="A259" s="124"/>
      <c r="B259" s="99"/>
      <c r="C259" s="85"/>
      <c r="D259" s="42"/>
      <c r="E259" s="43"/>
      <c r="F259" s="44"/>
      <c r="G259" s="65"/>
      <c r="H259" s="151"/>
      <c r="I259" s="152"/>
      <c r="J259" s="80"/>
      <c r="K259" s="87">
        <f t="shared" si="14"/>
        <v>0</v>
      </c>
      <c r="L259" s="87">
        <f t="shared" si="15"/>
        <v>0</v>
      </c>
      <c r="M259" s="46">
        <f t="shared" si="16"/>
        <v>0</v>
      </c>
      <c r="N259" s="393"/>
      <c r="O259" s="411"/>
      <c r="P259" s="390"/>
      <c r="Q259" s="393"/>
      <c r="R259" s="390"/>
      <c r="S259" s="351"/>
      <c r="T259" s="393"/>
      <c r="U259" s="351"/>
      <c r="V259" s="393"/>
      <c r="W259" s="351"/>
      <c r="X259" s="393"/>
      <c r="Y259" s="334"/>
      <c r="Z259" s="334"/>
      <c r="AA259" s="334"/>
      <c r="AB259" s="390"/>
      <c r="AC259" s="334"/>
      <c r="AD259" s="83"/>
    </row>
    <row r="260" spans="1:30" s="225" customFormat="1" ht="18" hidden="1" customHeight="1">
      <c r="A260" s="124"/>
      <c r="B260" s="99"/>
      <c r="C260" s="85"/>
      <c r="D260" s="42"/>
      <c r="E260" s="43"/>
      <c r="F260" s="44"/>
      <c r="G260" s="65"/>
      <c r="H260" s="151"/>
      <c r="I260" s="152"/>
      <c r="J260" s="80"/>
      <c r="K260" s="87">
        <f t="shared" si="14"/>
        <v>0</v>
      </c>
      <c r="L260" s="87">
        <f t="shared" si="15"/>
        <v>0</v>
      </c>
      <c r="M260" s="46">
        <f t="shared" si="16"/>
        <v>0</v>
      </c>
      <c r="N260" s="393"/>
      <c r="O260" s="411"/>
      <c r="P260" s="390"/>
      <c r="Q260" s="393"/>
      <c r="R260" s="390"/>
      <c r="S260" s="351"/>
      <c r="T260" s="393"/>
      <c r="U260" s="351"/>
      <c r="V260" s="393"/>
      <c r="W260" s="351"/>
      <c r="X260" s="393"/>
      <c r="Y260" s="334"/>
      <c r="Z260" s="334"/>
      <c r="AA260" s="334"/>
      <c r="AB260" s="390"/>
      <c r="AC260" s="334"/>
      <c r="AD260" s="83"/>
    </row>
    <row r="261" spans="1:30" s="225" customFormat="1" ht="18" hidden="1" customHeight="1">
      <c r="A261" s="124"/>
      <c r="B261" s="99"/>
      <c r="C261" s="85"/>
      <c r="D261" s="42"/>
      <c r="E261" s="43"/>
      <c r="F261" s="44"/>
      <c r="G261" s="65"/>
      <c r="H261" s="151"/>
      <c r="I261" s="152"/>
      <c r="J261" s="80"/>
      <c r="K261" s="87">
        <f t="shared" si="14"/>
        <v>0</v>
      </c>
      <c r="L261" s="87">
        <f t="shared" si="15"/>
        <v>0</v>
      </c>
      <c r="M261" s="46">
        <f t="shared" si="16"/>
        <v>0</v>
      </c>
      <c r="N261" s="393"/>
      <c r="O261" s="411"/>
      <c r="P261" s="390"/>
      <c r="Q261" s="393"/>
      <c r="R261" s="390"/>
      <c r="S261" s="351"/>
      <c r="T261" s="393"/>
      <c r="U261" s="351"/>
      <c r="V261" s="393"/>
      <c r="W261" s="351"/>
      <c r="X261" s="393"/>
      <c r="Y261" s="334"/>
      <c r="Z261" s="334"/>
      <c r="AA261" s="334"/>
      <c r="AB261" s="390"/>
      <c r="AC261" s="334"/>
      <c r="AD261" s="83"/>
    </row>
    <row r="262" spans="1:30" s="225" customFormat="1" ht="18" hidden="1" customHeight="1">
      <c r="A262" s="124"/>
      <c r="B262" s="99"/>
      <c r="C262" s="85"/>
      <c r="D262" s="42"/>
      <c r="E262" s="43"/>
      <c r="F262" s="44"/>
      <c r="G262" s="65"/>
      <c r="H262" s="151"/>
      <c r="I262" s="152"/>
      <c r="J262" s="80"/>
      <c r="K262" s="87">
        <f t="shared" ref="K262:K325" si="17">IF(OR(LEFT(E262,2)="ĐA",LEFT(E262,2)="DA",LEFT(E262,5)="Đồ án",LEFT(E262,5)="Đồán ",LEFT(E262,9)="Sinh hoạt",LEFT(E262,9)="sinh hoạt",LEFT(E262,6)="Cố vấn",LEFT(E262,6)="cố vấn",LEFT(E262,4)="cvht",LEFT(E262,4)="CVHT",LEFT(E262,4)="shcn",LEFT(E262,4)="SHCN"),0,(IF(AND(H262&gt;0,J262&gt;0),IF(J262&gt;60,1.3,IF(J262&gt;35,1.2,1)),0)))</f>
        <v>0</v>
      </c>
      <c r="L262" s="87">
        <f t="shared" ref="L262:L325" si="18">IF(OR(LEFT(E262,2)="ĐA",LEFT(E262,2)="DA",LEFT(E262,5)="Đồ án",LEFT(E262,5)="Đồán "),0,IF(AND(J262&gt;0,I262&gt;0),IF(AND(OR(LEFT(E262,4)="GDQP",LEFT(E262,4)="gdqp",LEFT(E262,19)="Giáo dục quốc phòng"),J262&gt;50),1.3,IF(J262&gt;35,1.2,IF(J262&gt;29,1.1,1))),0))</f>
        <v>0</v>
      </c>
      <c r="M262" s="46">
        <f t="shared" ref="M262:M325" si="19">ROUND(IF(OR(LEFT(E262,2)="ĐA",LEFT(E262,2)="DA",LEFT(E262,5)="Đồ án",LEFT(E262,5)="Đồán "),J262*0.5,(IF(H262&gt;0,H262*K262,"0")+IF(I262&gt;0,(I262*0.75)*L262,"0"))),1)</f>
        <v>0</v>
      </c>
      <c r="N262" s="393"/>
      <c r="O262" s="411"/>
      <c r="P262" s="390"/>
      <c r="Q262" s="393"/>
      <c r="R262" s="390"/>
      <c r="S262" s="351"/>
      <c r="T262" s="393"/>
      <c r="U262" s="351"/>
      <c r="V262" s="393"/>
      <c r="W262" s="351"/>
      <c r="X262" s="393"/>
      <c r="Y262" s="334"/>
      <c r="Z262" s="334"/>
      <c r="AA262" s="334"/>
      <c r="AB262" s="390"/>
      <c r="AC262" s="334"/>
      <c r="AD262" s="83"/>
    </row>
    <row r="263" spans="1:30" ht="18" hidden="1" customHeight="1">
      <c r="A263" s="98"/>
      <c r="B263" s="99"/>
      <c r="C263" s="85"/>
      <c r="D263" s="42"/>
      <c r="E263" s="43"/>
      <c r="F263" s="44"/>
      <c r="G263" s="65"/>
      <c r="H263" s="151"/>
      <c r="I263" s="152"/>
      <c r="J263" s="80"/>
      <c r="K263" s="87">
        <f t="shared" si="17"/>
        <v>0</v>
      </c>
      <c r="L263" s="87">
        <f t="shared" si="18"/>
        <v>0</v>
      </c>
      <c r="M263" s="46">
        <f t="shared" si="19"/>
        <v>0</v>
      </c>
      <c r="N263" s="393"/>
      <c r="O263" s="411"/>
      <c r="P263" s="390"/>
      <c r="Q263" s="393"/>
      <c r="R263" s="390"/>
      <c r="S263" s="336"/>
      <c r="T263" s="393"/>
      <c r="U263" s="336"/>
      <c r="V263" s="393"/>
      <c r="W263" s="336"/>
      <c r="X263" s="393"/>
      <c r="Y263" s="334"/>
      <c r="Z263" s="334"/>
      <c r="AA263" s="334"/>
      <c r="AB263" s="390"/>
      <c r="AC263" s="334"/>
      <c r="AD263" s="83"/>
    </row>
    <row r="264" spans="1:30" ht="18" hidden="1" customHeight="1">
      <c r="A264" s="98"/>
      <c r="B264" s="99"/>
      <c r="C264" s="85"/>
      <c r="D264" s="42"/>
      <c r="E264" s="43"/>
      <c r="F264" s="44"/>
      <c r="G264" s="65"/>
      <c r="H264" s="151"/>
      <c r="I264" s="152"/>
      <c r="J264" s="80"/>
      <c r="K264" s="87">
        <f t="shared" si="17"/>
        <v>0</v>
      </c>
      <c r="L264" s="87">
        <f t="shared" si="18"/>
        <v>0</v>
      </c>
      <c r="M264" s="46">
        <f t="shared" si="19"/>
        <v>0</v>
      </c>
      <c r="N264" s="393"/>
      <c r="O264" s="411"/>
      <c r="P264" s="390"/>
      <c r="Q264" s="393"/>
      <c r="R264" s="390"/>
      <c r="S264" s="336"/>
      <c r="T264" s="393"/>
      <c r="U264" s="336"/>
      <c r="V264" s="393"/>
      <c r="W264" s="336"/>
      <c r="X264" s="393"/>
      <c r="Y264" s="334"/>
      <c r="Z264" s="334"/>
      <c r="AA264" s="334"/>
      <c r="AB264" s="390"/>
      <c r="AC264" s="334"/>
      <c r="AD264" s="83"/>
    </row>
    <row r="265" spans="1:30" ht="18" hidden="1" customHeight="1">
      <c r="A265" s="98"/>
      <c r="B265" s="99"/>
      <c r="C265" s="85"/>
      <c r="D265" s="42"/>
      <c r="E265" s="43"/>
      <c r="F265" s="44"/>
      <c r="G265" s="65"/>
      <c r="H265" s="151"/>
      <c r="I265" s="152"/>
      <c r="J265" s="80"/>
      <c r="K265" s="87">
        <f t="shared" si="17"/>
        <v>0</v>
      </c>
      <c r="L265" s="87">
        <f t="shared" si="18"/>
        <v>0</v>
      </c>
      <c r="M265" s="46">
        <f t="shared" si="19"/>
        <v>0</v>
      </c>
      <c r="N265" s="393"/>
      <c r="O265" s="411"/>
      <c r="P265" s="390"/>
      <c r="Q265" s="393"/>
      <c r="R265" s="390"/>
      <c r="S265" s="336"/>
      <c r="T265" s="393"/>
      <c r="U265" s="336"/>
      <c r="V265" s="393"/>
      <c r="W265" s="336"/>
      <c r="X265" s="393"/>
      <c r="Y265" s="334"/>
      <c r="Z265" s="334"/>
      <c r="AA265" s="334"/>
      <c r="AB265" s="390"/>
      <c r="AC265" s="334"/>
      <c r="AD265" s="83"/>
    </row>
    <row r="266" spans="1:30" ht="18" hidden="1" customHeight="1">
      <c r="A266" s="124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si="17"/>
        <v>0</v>
      </c>
      <c r="L266" s="87">
        <f t="shared" si="18"/>
        <v>0</v>
      </c>
      <c r="M266" s="46">
        <f t="shared" si="19"/>
        <v>0</v>
      </c>
      <c r="N266" s="393"/>
      <c r="O266" s="411"/>
      <c r="P266" s="390"/>
      <c r="Q266" s="393"/>
      <c r="R266" s="390"/>
      <c r="S266" s="351"/>
      <c r="T266" s="393"/>
      <c r="U266" s="351"/>
      <c r="V266" s="393"/>
      <c r="W266" s="351"/>
      <c r="X266" s="393"/>
      <c r="Y266" s="334"/>
      <c r="Z266" s="334"/>
      <c r="AA266" s="334"/>
      <c r="AB266" s="390"/>
      <c r="AC266" s="334"/>
      <c r="AD266" s="83"/>
    </row>
    <row r="267" spans="1:30" ht="18" hidden="1" customHeight="1">
      <c r="A267" s="124"/>
      <c r="B267" s="99"/>
      <c r="C267" s="85"/>
      <c r="D267" s="42"/>
      <c r="E267" s="43"/>
      <c r="F267" s="44"/>
      <c r="G267" s="65"/>
      <c r="H267" s="151"/>
      <c r="I267" s="154"/>
      <c r="J267" s="80"/>
      <c r="K267" s="87">
        <f t="shared" si="17"/>
        <v>0</v>
      </c>
      <c r="L267" s="87">
        <f t="shared" si="18"/>
        <v>0</v>
      </c>
      <c r="M267" s="46">
        <f t="shared" si="19"/>
        <v>0</v>
      </c>
      <c r="N267" s="393"/>
      <c r="O267" s="411"/>
      <c r="P267" s="390"/>
      <c r="Q267" s="393"/>
      <c r="R267" s="390"/>
      <c r="S267" s="351"/>
      <c r="T267" s="393"/>
      <c r="U267" s="351"/>
      <c r="V267" s="393"/>
      <c r="W267" s="351"/>
      <c r="X267" s="393"/>
      <c r="Y267" s="334"/>
      <c r="Z267" s="334"/>
      <c r="AA267" s="334"/>
      <c r="AB267" s="390"/>
      <c r="AC267" s="334"/>
      <c r="AD267" s="83"/>
    </row>
    <row r="268" spans="1:30" ht="18" customHeight="1">
      <c r="A268" s="97">
        <v>14</v>
      </c>
      <c r="B268" s="100" t="s">
        <v>103</v>
      </c>
      <c r="C268" s="101" t="s">
        <v>44</v>
      </c>
      <c r="D268" s="42">
        <v>20200002201</v>
      </c>
      <c r="E268" s="43" t="s">
        <v>314</v>
      </c>
      <c r="F268" s="44" t="s">
        <v>315</v>
      </c>
      <c r="G268" s="65">
        <v>1</v>
      </c>
      <c r="H268" s="155">
        <v>30</v>
      </c>
      <c r="I268" s="156"/>
      <c r="J268" s="80">
        <v>58</v>
      </c>
      <c r="K268" s="87">
        <f t="shared" si="17"/>
        <v>1.2</v>
      </c>
      <c r="L268" s="87">
        <f t="shared" si="18"/>
        <v>0</v>
      </c>
      <c r="M268" s="46">
        <f t="shared" si="19"/>
        <v>36</v>
      </c>
      <c r="N268" s="392">
        <v>67.5</v>
      </c>
      <c r="O268" s="410">
        <v>0</v>
      </c>
      <c r="P268" s="389">
        <f>SUM(M268:M285)+N248+O248</f>
        <v>867.19999999999993</v>
      </c>
      <c r="Q268" s="392" t="s">
        <v>138</v>
      </c>
      <c r="R268" s="389">
        <v>50</v>
      </c>
      <c r="S268" s="358" t="s">
        <v>100</v>
      </c>
      <c r="T268" s="392" t="s">
        <v>100</v>
      </c>
      <c r="U268" s="358" t="s">
        <v>139</v>
      </c>
      <c r="V268" s="392">
        <v>112</v>
      </c>
      <c r="W268" s="358">
        <v>56</v>
      </c>
      <c r="X268" s="392">
        <v>56</v>
      </c>
      <c r="Y268" s="365">
        <f>ROUND((P268-T268),1)</f>
        <v>417.2</v>
      </c>
      <c r="Z268" s="348">
        <f>IF(OR(SUM(V268:V287)="",SUM(Q268:Q287)=""),0,IF(OR(SUM(U268:U287)=320,SUM(V268:V287)&gt;0),ROUND((SUM(Q268:Q287)-SUM(V268:V287)),1),0))</f>
        <v>-112</v>
      </c>
      <c r="AA268" s="348">
        <f>IF(OR(SUM(X268:X287)="",SUM(R268:R287)=""),0,IF(OR(SUM(W268:W287)=160,SUM(X268:X287)&gt;0),ROUND((SUM(R268:R287)-SUM(X268:X287)),1),0))</f>
        <v>-6</v>
      </c>
      <c r="AB268" s="389"/>
      <c r="AC268" s="362">
        <f>SUM(Y268:AA287)</f>
        <v>299.2</v>
      </c>
      <c r="AD268" s="102"/>
    </row>
    <row r="269" spans="1:30" s="225" customFormat="1" ht="18" customHeight="1">
      <c r="A269" s="256"/>
      <c r="B269" s="257"/>
      <c r="C269" s="96"/>
      <c r="D269" s="42">
        <v>20200002201</v>
      </c>
      <c r="E269" s="43" t="s">
        <v>491</v>
      </c>
      <c r="F269" s="44" t="s">
        <v>315</v>
      </c>
      <c r="G269" s="65">
        <v>1</v>
      </c>
      <c r="H269" s="155"/>
      <c r="I269" s="156">
        <v>30</v>
      </c>
      <c r="J269" s="80">
        <v>58</v>
      </c>
      <c r="K269" s="87">
        <f t="shared" si="17"/>
        <v>0</v>
      </c>
      <c r="L269" s="87">
        <f t="shared" si="18"/>
        <v>1.2</v>
      </c>
      <c r="M269" s="46">
        <f t="shared" si="19"/>
        <v>27</v>
      </c>
      <c r="N269" s="393"/>
      <c r="O269" s="411"/>
      <c r="P269" s="390"/>
      <c r="Q269" s="393"/>
      <c r="R269" s="390"/>
      <c r="S269" s="359"/>
      <c r="T269" s="393"/>
      <c r="U269" s="359"/>
      <c r="V269" s="393"/>
      <c r="W269" s="359"/>
      <c r="X269" s="393"/>
      <c r="Y269" s="366"/>
      <c r="Z269" s="349"/>
      <c r="AA269" s="349"/>
      <c r="AB269" s="390"/>
      <c r="AC269" s="391"/>
      <c r="AD269" s="102"/>
    </row>
    <row r="270" spans="1:30" s="225" customFormat="1" ht="18" customHeight="1">
      <c r="A270" s="256"/>
      <c r="B270" s="257"/>
      <c r="C270" s="96"/>
      <c r="D270" s="42">
        <v>20200002201</v>
      </c>
      <c r="E270" s="43" t="s">
        <v>492</v>
      </c>
      <c r="F270" s="44" t="s">
        <v>315</v>
      </c>
      <c r="G270" s="65">
        <v>1</v>
      </c>
      <c r="H270" s="155"/>
      <c r="I270" s="156">
        <v>30</v>
      </c>
      <c r="J270" s="80">
        <v>58</v>
      </c>
      <c r="K270" s="87">
        <f t="shared" si="17"/>
        <v>0</v>
      </c>
      <c r="L270" s="87">
        <f t="shared" si="18"/>
        <v>1.2</v>
      </c>
      <c r="M270" s="46">
        <f t="shared" si="19"/>
        <v>27</v>
      </c>
      <c r="N270" s="393"/>
      <c r="O270" s="411"/>
      <c r="P270" s="390"/>
      <c r="Q270" s="393"/>
      <c r="R270" s="390"/>
      <c r="S270" s="359"/>
      <c r="T270" s="393"/>
      <c r="U270" s="359"/>
      <c r="V270" s="393"/>
      <c r="W270" s="359"/>
      <c r="X270" s="393"/>
      <c r="Y270" s="366"/>
      <c r="Z270" s="349"/>
      <c r="AA270" s="349"/>
      <c r="AB270" s="390"/>
      <c r="AC270" s="391"/>
      <c r="AD270" s="102"/>
    </row>
    <row r="271" spans="1:30" ht="18" customHeight="1">
      <c r="A271" s="90"/>
      <c r="B271" s="107"/>
      <c r="C271" s="108"/>
      <c r="D271" s="42">
        <v>21100009601</v>
      </c>
      <c r="E271" s="43" t="s">
        <v>207</v>
      </c>
      <c r="F271" s="44" t="s">
        <v>316</v>
      </c>
      <c r="G271" s="65">
        <v>1</v>
      </c>
      <c r="H271" s="155">
        <v>30</v>
      </c>
      <c r="I271" s="156">
        <v>30</v>
      </c>
      <c r="J271" s="80">
        <v>30</v>
      </c>
      <c r="K271" s="87">
        <f t="shared" si="17"/>
        <v>1</v>
      </c>
      <c r="L271" s="87">
        <f t="shared" si="18"/>
        <v>1.1000000000000001</v>
      </c>
      <c r="M271" s="46">
        <f t="shared" si="19"/>
        <v>54.8</v>
      </c>
      <c r="N271" s="393"/>
      <c r="O271" s="411"/>
      <c r="P271" s="390"/>
      <c r="Q271" s="393"/>
      <c r="R271" s="390"/>
      <c r="S271" s="336"/>
      <c r="T271" s="393"/>
      <c r="U271" s="336"/>
      <c r="V271" s="393"/>
      <c r="W271" s="336"/>
      <c r="X271" s="393"/>
      <c r="Y271" s="334"/>
      <c r="Z271" s="334"/>
      <c r="AA271" s="334"/>
      <c r="AB271" s="390"/>
      <c r="AC271" s="334"/>
      <c r="AD271" s="102"/>
    </row>
    <row r="272" spans="1:30" ht="18" customHeight="1">
      <c r="A272" s="90"/>
      <c r="B272" s="369"/>
      <c r="C272" s="370"/>
      <c r="D272" s="42">
        <v>21100009602</v>
      </c>
      <c r="E272" s="43" t="s">
        <v>207</v>
      </c>
      <c r="F272" s="44" t="s">
        <v>317</v>
      </c>
      <c r="G272" s="65">
        <v>1</v>
      </c>
      <c r="H272" s="155">
        <v>30</v>
      </c>
      <c r="I272" s="156">
        <v>30</v>
      </c>
      <c r="J272" s="80">
        <v>34</v>
      </c>
      <c r="K272" s="87">
        <f t="shared" si="17"/>
        <v>1</v>
      </c>
      <c r="L272" s="87">
        <f t="shared" si="18"/>
        <v>1.1000000000000001</v>
      </c>
      <c r="M272" s="46">
        <f t="shared" si="19"/>
        <v>54.8</v>
      </c>
      <c r="N272" s="393"/>
      <c r="O272" s="411"/>
      <c r="P272" s="390"/>
      <c r="Q272" s="393"/>
      <c r="R272" s="390"/>
      <c r="S272" s="336"/>
      <c r="T272" s="393"/>
      <c r="U272" s="336"/>
      <c r="V272" s="393"/>
      <c r="W272" s="336"/>
      <c r="X272" s="393"/>
      <c r="Y272" s="334"/>
      <c r="Z272" s="334"/>
      <c r="AA272" s="334"/>
      <c r="AB272" s="390"/>
      <c r="AC272" s="334"/>
      <c r="AD272" s="102"/>
    </row>
    <row r="273" spans="1:30" ht="18" customHeight="1">
      <c r="A273" s="90"/>
      <c r="B273" s="369"/>
      <c r="C273" s="370"/>
      <c r="D273" s="42">
        <v>21100009906</v>
      </c>
      <c r="E273" s="43" t="s">
        <v>318</v>
      </c>
      <c r="F273" s="44" t="s">
        <v>205</v>
      </c>
      <c r="G273" s="65">
        <v>1</v>
      </c>
      <c r="H273" s="155">
        <v>45</v>
      </c>
      <c r="I273" s="156">
        <v>30</v>
      </c>
      <c r="J273" s="80">
        <v>17</v>
      </c>
      <c r="K273" s="87">
        <f t="shared" si="17"/>
        <v>1</v>
      </c>
      <c r="L273" s="87">
        <f t="shared" si="18"/>
        <v>1</v>
      </c>
      <c r="M273" s="46">
        <f t="shared" si="19"/>
        <v>67.5</v>
      </c>
      <c r="N273" s="393"/>
      <c r="O273" s="411"/>
      <c r="P273" s="390"/>
      <c r="Q273" s="393"/>
      <c r="R273" s="390"/>
      <c r="S273" s="336"/>
      <c r="T273" s="393"/>
      <c r="U273" s="336"/>
      <c r="V273" s="393"/>
      <c r="W273" s="336"/>
      <c r="X273" s="393"/>
      <c r="Y273" s="334"/>
      <c r="Z273" s="334"/>
      <c r="AA273" s="334"/>
      <c r="AB273" s="390"/>
      <c r="AC273" s="334"/>
      <c r="AD273" s="102"/>
    </row>
    <row r="274" spans="1:30" ht="18" customHeight="1">
      <c r="A274" s="90"/>
      <c r="B274" s="107"/>
      <c r="C274" s="108"/>
      <c r="D274" s="42"/>
      <c r="E274" s="43" t="s">
        <v>218</v>
      </c>
      <c r="F274" s="44" t="s">
        <v>232</v>
      </c>
      <c r="G274" s="65"/>
      <c r="H274" s="155"/>
      <c r="I274" s="156"/>
      <c r="J274" s="80"/>
      <c r="K274" s="87">
        <f t="shared" si="17"/>
        <v>0</v>
      </c>
      <c r="L274" s="87">
        <f t="shared" si="18"/>
        <v>0</v>
      </c>
      <c r="M274" s="46">
        <f t="shared" si="19"/>
        <v>0</v>
      </c>
      <c r="N274" s="393"/>
      <c r="O274" s="411"/>
      <c r="P274" s="390"/>
      <c r="Q274" s="393"/>
      <c r="R274" s="390"/>
      <c r="S274" s="336"/>
      <c r="T274" s="393"/>
      <c r="U274" s="336"/>
      <c r="V274" s="393"/>
      <c r="W274" s="336"/>
      <c r="X274" s="393"/>
      <c r="Y274" s="334"/>
      <c r="Z274" s="334"/>
      <c r="AA274" s="334"/>
      <c r="AB274" s="390"/>
      <c r="AC274" s="334"/>
      <c r="AD274" s="102"/>
    </row>
    <row r="275" spans="1:30" ht="18" customHeight="1">
      <c r="A275" s="90"/>
      <c r="B275" s="107"/>
      <c r="C275" s="108"/>
      <c r="D275" s="42"/>
      <c r="E275" s="43" t="s">
        <v>207</v>
      </c>
      <c r="F275" s="44" t="s">
        <v>387</v>
      </c>
      <c r="G275" s="65">
        <v>2</v>
      </c>
      <c r="H275" s="155">
        <v>30</v>
      </c>
      <c r="I275" s="156">
        <v>30</v>
      </c>
      <c r="J275" s="80">
        <v>40</v>
      </c>
      <c r="K275" s="87">
        <f t="shared" si="17"/>
        <v>1.2</v>
      </c>
      <c r="L275" s="87">
        <f t="shared" si="18"/>
        <v>1.2</v>
      </c>
      <c r="M275" s="46">
        <f t="shared" si="19"/>
        <v>63</v>
      </c>
      <c r="N275" s="393"/>
      <c r="O275" s="411"/>
      <c r="P275" s="390"/>
      <c r="Q275" s="393"/>
      <c r="R275" s="390"/>
      <c r="S275" s="336"/>
      <c r="T275" s="393"/>
      <c r="U275" s="336"/>
      <c r="V275" s="393"/>
      <c r="W275" s="336"/>
      <c r="X275" s="393"/>
      <c r="Y275" s="334"/>
      <c r="Z275" s="334"/>
      <c r="AA275" s="334"/>
      <c r="AB275" s="390"/>
      <c r="AC275" s="334"/>
      <c r="AD275" s="102"/>
    </row>
    <row r="276" spans="1:30" ht="18" customHeight="1">
      <c r="A276" s="90"/>
      <c r="B276" s="107"/>
      <c r="C276" s="108"/>
      <c r="D276" s="42"/>
      <c r="E276" s="43" t="s">
        <v>161</v>
      </c>
      <c r="F276" s="44" t="s">
        <v>398</v>
      </c>
      <c r="G276" s="65">
        <v>2</v>
      </c>
      <c r="H276" s="151">
        <v>30</v>
      </c>
      <c r="I276" s="156">
        <v>60</v>
      </c>
      <c r="J276" s="80">
        <v>40</v>
      </c>
      <c r="K276" s="87">
        <f t="shared" si="17"/>
        <v>1.2</v>
      </c>
      <c r="L276" s="87">
        <f t="shared" si="18"/>
        <v>1.2</v>
      </c>
      <c r="M276" s="46">
        <f t="shared" si="19"/>
        <v>90</v>
      </c>
      <c r="N276" s="393"/>
      <c r="O276" s="411"/>
      <c r="P276" s="390"/>
      <c r="Q276" s="393"/>
      <c r="R276" s="390"/>
      <c r="S276" s="336"/>
      <c r="T276" s="393"/>
      <c r="U276" s="336"/>
      <c r="V276" s="393"/>
      <c r="W276" s="336"/>
      <c r="X276" s="393"/>
      <c r="Y276" s="334"/>
      <c r="Z276" s="334"/>
      <c r="AA276" s="334"/>
      <c r="AB276" s="390"/>
      <c r="AC276" s="334"/>
      <c r="AD276" s="102"/>
    </row>
    <row r="277" spans="1:30" ht="18" customHeight="1">
      <c r="A277" s="121"/>
      <c r="B277" s="107"/>
      <c r="C277" s="108"/>
      <c r="D277" s="42"/>
      <c r="E277" s="43" t="s">
        <v>161</v>
      </c>
      <c r="F277" s="44" t="s">
        <v>400</v>
      </c>
      <c r="G277" s="65">
        <v>2</v>
      </c>
      <c r="H277" s="155">
        <v>30</v>
      </c>
      <c r="I277" s="156">
        <v>60</v>
      </c>
      <c r="J277" s="80">
        <v>40</v>
      </c>
      <c r="K277" s="87">
        <f t="shared" si="17"/>
        <v>1.2</v>
      </c>
      <c r="L277" s="87">
        <f t="shared" si="18"/>
        <v>1.2</v>
      </c>
      <c r="M277" s="46">
        <f t="shared" si="19"/>
        <v>90</v>
      </c>
      <c r="N277" s="393"/>
      <c r="O277" s="411"/>
      <c r="P277" s="390"/>
      <c r="Q277" s="393"/>
      <c r="R277" s="390"/>
      <c r="S277" s="351"/>
      <c r="T277" s="393"/>
      <c r="U277" s="351"/>
      <c r="V277" s="393"/>
      <c r="W277" s="351"/>
      <c r="X277" s="393"/>
      <c r="Y277" s="334"/>
      <c r="Z277" s="334"/>
      <c r="AA277" s="334"/>
      <c r="AB277" s="390"/>
      <c r="AC277" s="334"/>
      <c r="AD277" s="102"/>
    </row>
    <row r="278" spans="1:30" ht="18" customHeight="1">
      <c r="A278" s="121"/>
      <c r="B278" s="107"/>
      <c r="C278" s="108"/>
      <c r="D278" s="42"/>
      <c r="E278" s="43" t="s">
        <v>314</v>
      </c>
      <c r="F278" s="44" t="s">
        <v>393</v>
      </c>
      <c r="G278" s="65">
        <v>2</v>
      </c>
      <c r="H278" s="155">
        <v>30</v>
      </c>
      <c r="I278" s="156">
        <v>30</v>
      </c>
      <c r="J278" s="80">
        <v>34</v>
      </c>
      <c r="K278" s="87">
        <f t="shared" si="17"/>
        <v>1</v>
      </c>
      <c r="L278" s="87">
        <f t="shared" si="18"/>
        <v>1.1000000000000001</v>
      </c>
      <c r="M278" s="46">
        <f t="shared" si="19"/>
        <v>54.8</v>
      </c>
      <c r="N278" s="393"/>
      <c r="O278" s="411"/>
      <c r="P278" s="390"/>
      <c r="Q278" s="393"/>
      <c r="R278" s="390"/>
      <c r="S278" s="351"/>
      <c r="T278" s="393"/>
      <c r="U278" s="351"/>
      <c r="V278" s="393"/>
      <c r="W278" s="351"/>
      <c r="X278" s="393"/>
      <c r="Y278" s="334"/>
      <c r="Z278" s="334"/>
      <c r="AA278" s="334"/>
      <c r="AB278" s="390"/>
      <c r="AC278" s="334"/>
      <c r="AD278" s="102"/>
    </row>
    <row r="279" spans="1:30" ht="22.5" customHeight="1">
      <c r="A279" s="121"/>
      <c r="B279" s="107"/>
      <c r="C279" s="108"/>
      <c r="D279" s="42"/>
      <c r="E279" s="43" t="s">
        <v>314</v>
      </c>
      <c r="F279" s="44" t="s">
        <v>393</v>
      </c>
      <c r="G279" s="65">
        <v>2</v>
      </c>
      <c r="H279" s="155">
        <v>30</v>
      </c>
      <c r="I279" s="156">
        <v>30</v>
      </c>
      <c r="J279" s="80">
        <v>34</v>
      </c>
      <c r="K279" s="87">
        <f t="shared" si="17"/>
        <v>1</v>
      </c>
      <c r="L279" s="87">
        <f t="shared" si="18"/>
        <v>1.1000000000000001</v>
      </c>
      <c r="M279" s="46">
        <f t="shared" si="19"/>
        <v>54.8</v>
      </c>
      <c r="N279" s="393"/>
      <c r="O279" s="411"/>
      <c r="P279" s="390"/>
      <c r="Q279" s="393"/>
      <c r="R279" s="390"/>
      <c r="S279" s="351"/>
      <c r="T279" s="393"/>
      <c r="U279" s="351"/>
      <c r="V279" s="393"/>
      <c r="W279" s="351"/>
      <c r="X279" s="393"/>
      <c r="Y279" s="334"/>
      <c r="Z279" s="334"/>
      <c r="AA279" s="334"/>
      <c r="AB279" s="390"/>
      <c r="AC279" s="334"/>
      <c r="AD279" s="102"/>
    </row>
    <row r="280" spans="1:30" ht="18" customHeight="1">
      <c r="A280" s="121"/>
      <c r="B280" s="107"/>
      <c r="C280" s="108"/>
      <c r="D280" s="42"/>
      <c r="E280" s="43" t="s">
        <v>161</v>
      </c>
      <c r="F280" s="44" t="s">
        <v>468</v>
      </c>
      <c r="G280" s="65">
        <v>2</v>
      </c>
      <c r="H280" s="155">
        <v>30</v>
      </c>
      <c r="I280" s="156">
        <v>60</v>
      </c>
      <c r="J280" s="80">
        <v>40</v>
      </c>
      <c r="K280" s="87">
        <f t="shared" si="17"/>
        <v>1.2</v>
      </c>
      <c r="L280" s="87">
        <f t="shared" si="18"/>
        <v>1.2</v>
      </c>
      <c r="M280" s="46">
        <f t="shared" si="19"/>
        <v>90</v>
      </c>
      <c r="N280" s="393"/>
      <c r="O280" s="411"/>
      <c r="P280" s="390"/>
      <c r="Q280" s="393"/>
      <c r="R280" s="390"/>
      <c r="S280" s="351"/>
      <c r="T280" s="393"/>
      <c r="U280" s="351"/>
      <c r="V280" s="393"/>
      <c r="W280" s="351"/>
      <c r="X280" s="393"/>
      <c r="Y280" s="334"/>
      <c r="Z280" s="334"/>
      <c r="AA280" s="334"/>
      <c r="AB280" s="390"/>
      <c r="AC280" s="334"/>
      <c r="AD280" s="102"/>
    </row>
    <row r="281" spans="1:30" s="206" customFormat="1" ht="18" customHeight="1">
      <c r="A281" s="121"/>
      <c r="B281" s="107"/>
      <c r="C281" s="108"/>
      <c r="D281" s="42"/>
      <c r="E281" s="43" t="s">
        <v>161</v>
      </c>
      <c r="F281" s="44" t="s">
        <v>470</v>
      </c>
      <c r="G281" s="142">
        <v>2</v>
      </c>
      <c r="H281" s="155">
        <v>30</v>
      </c>
      <c r="I281" s="156">
        <v>60</v>
      </c>
      <c r="J281" s="80">
        <v>40</v>
      </c>
      <c r="K281" s="87">
        <f t="shared" si="17"/>
        <v>1.2</v>
      </c>
      <c r="L281" s="87">
        <f t="shared" si="18"/>
        <v>1.2</v>
      </c>
      <c r="M281" s="46">
        <f t="shared" si="19"/>
        <v>90</v>
      </c>
      <c r="N281" s="393"/>
      <c r="O281" s="411"/>
      <c r="P281" s="390"/>
      <c r="Q281" s="393"/>
      <c r="R281" s="390"/>
      <c r="S281" s="351"/>
      <c r="T281" s="393"/>
      <c r="U281" s="351"/>
      <c r="V281" s="393"/>
      <c r="W281" s="351"/>
      <c r="X281" s="393"/>
      <c r="Y281" s="334"/>
      <c r="Z281" s="334"/>
      <c r="AA281" s="334"/>
      <c r="AB281" s="390"/>
      <c r="AC281" s="334"/>
      <c r="AD281" s="102"/>
    </row>
    <row r="282" spans="1:30" s="206" customFormat="1" ht="18" hidden="1" customHeight="1">
      <c r="A282" s="121"/>
      <c r="B282" s="107"/>
      <c r="C282" s="108"/>
      <c r="D282" s="42"/>
      <c r="E282" s="43"/>
      <c r="F282" s="44"/>
      <c r="G282" s="142"/>
      <c r="H282" s="155"/>
      <c r="I282" s="156"/>
      <c r="J282" s="80"/>
      <c r="K282" s="87">
        <f t="shared" si="17"/>
        <v>0</v>
      </c>
      <c r="L282" s="87">
        <f t="shared" si="18"/>
        <v>0</v>
      </c>
      <c r="M282" s="46">
        <f t="shared" si="19"/>
        <v>0</v>
      </c>
      <c r="N282" s="393"/>
      <c r="O282" s="411"/>
      <c r="P282" s="390"/>
      <c r="Q282" s="393"/>
      <c r="R282" s="390"/>
      <c r="S282" s="351"/>
      <c r="T282" s="393"/>
      <c r="U282" s="351"/>
      <c r="V282" s="393"/>
      <c r="W282" s="351"/>
      <c r="X282" s="393"/>
      <c r="Y282" s="334"/>
      <c r="Z282" s="334"/>
      <c r="AA282" s="334"/>
      <c r="AB282" s="390"/>
      <c r="AC282" s="334"/>
      <c r="AD282" s="102"/>
    </row>
    <row r="283" spans="1:30" ht="17.25" hidden="1" customHeight="1">
      <c r="A283" s="121"/>
      <c r="B283" s="107"/>
      <c r="C283" s="108"/>
      <c r="D283" s="42"/>
      <c r="E283" s="43"/>
      <c r="F283" s="44"/>
      <c r="G283" s="142"/>
      <c r="H283" s="155"/>
      <c r="I283" s="156"/>
      <c r="J283" s="80"/>
      <c r="K283" s="87">
        <f t="shared" si="17"/>
        <v>0</v>
      </c>
      <c r="L283" s="87">
        <f t="shared" si="18"/>
        <v>0</v>
      </c>
      <c r="M283" s="46">
        <f t="shared" si="19"/>
        <v>0</v>
      </c>
      <c r="N283" s="393"/>
      <c r="O283" s="411"/>
      <c r="P283" s="390"/>
      <c r="Q283" s="393"/>
      <c r="R283" s="390"/>
      <c r="S283" s="351"/>
      <c r="T283" s="393"/>
      <c r="U283" s="351"/>
      <c r="V283" s="393"/>
      <c r="W283" s="351"/>
      <c r="X283" s="393"/>
      <c r="Y283" s="334"/>
      <c r="Z283" s="334"/>
      <c r="AA283" s="334"/>
      <c r="AB283" s="390"/>
      <c r="AC283" s="334"/>
      <c r="AD283" s="102"/>
    </row>
    <row r="284" spans="1:30" ht="18" hidden="1" customHeight="1">
      <c r="A284" s="90"/>
      <c r="B284" s="107"/>
      <c r="C284" s="108"/>
      <c r="D284" s="42"/>
      <c r="E284" s="43"/>
      <c r="F284" s="44"/>
      <c r="G284" s="142"/>
      <c r="H284" s="155"/>
      <c r="I284" s="156"/>
      <c r="J284" s="80"/>
      <c r="K284" s="87">
        <f t="shared" si="17"/>
        <v>0</v>
      </c>
      <c r="L284" s="87">
        <f t="shared" si="18"/>
        <v>0</v>
      </c>
      <c r="M284" s="46">
        <f t="shared" si="19"/>
        <v>0</v>
      </c>
      <c r="N284" s="393"/>
      <c r="O284" s="411"/>
      <c r="P284" s="390"/>
      <c r="Q284" s="393"/>
      <c r="R284" s="390"/>
      <c r="S284" s="336"/>
      <c r="T284" s="393"/>
      <c r="U284" s="336"/>
      <c r="V284" s="393"/>
      <c r="W284" s="336"/>
      <c r="X284" s="393"/>
      <c r="Y284" s="334"/>
      <c r="Z284" s="334"/>
      <c r="AA284" s="334"/>
      <c r="AB284" s="390"/>
      <c r="AC284" s="334"/>
      <c r="AD284" s="102"/>
    </row>
    <row r="285" spans="1:30" s="225" customFormat="1" ht="18" hidden="1" customHeight="1">
      <c r="A285" s="121"/>
      <c r="B285" s="122"/>
      <c r="C285" s="108"/>
      <c r="D285" s="42"/>
      <c r="E285" s="43"/>
      <c r="F285" s="44"/>
      <c r="G285" s="142"/>
      <c r="H285" s="155"/>
      <c r="I285" s="156"/>
      <c r="J285" s="80"/>
      <c r="K285" s="87">
        <f t="shared" si="17"/>
        <v>0</v>
      </c>
      <c r="L285" s="87">
        <f t="shared" si="18"/>
        <v>0</v>
      </c>
      <c r="M285" s="46">
        <f t="shared" si="19"/>
        <v>0</v>
      </c>
      <c r="N285" s="393"/>
      <c r="O285" s="411"/>
      <c r="P285" s="390"/>
      <c r="Q285" s="393"/>
      <c r="R285" s="390"/>
      <c r="S285" s="351"/>
      <c r="T285" s="393"/>
      <c r="U285" s="351"/>
      <c r="V285" s="393"/>
      <c r="W285" s="351"/>
      <c r="X285" s="393"/>
      <c r="Y285" s="334"/>
      <c r="Z285" s="334"/>
      <c r="AA285" s="334"/>
      <c r="AB285" s="390"/>
      <c r="AC285" s="334"/>
      <c r="AD285" s="102"/>
    </row>
    <row r="286" spans="1:30" s="225" customFormat="1" ht="18" hidden="1" customHeight="1">
      <c r="A286" s="121"/>
      <c r="B286" s="122"/>
      <c r="C286" s="108"/>
      <c r="D286" s="42"/>
      <c r="E286" s="43"/>
      <c r="F286" s="44"/>
      <c r="G286" s="142"/>
      <c r="H286" s="155"/>
      <c r="I286" s="156"/>
      <c r="J286" s="80"/>
      <c r="K286" s="87">
        <f t="shared" si="17"/>
        <v>0</v>
      </c>
      <c r="L286" s="87">
        <f t="shared" si="18"/>
        <v>0</v>
      </c>
      <c r="M286" s="46">
        <f t="shared" si="19"/>
        <v>0</v>
      </c>
      <c r="N286" s="393"/>
      <c r="O286" s="411"/>
      <c r="P286" s="390"/>
      <c r="Q286" s="393"/>
      <c r="R286" s="390"/>
      <c r="S286" s="351"/>
      <c r="T286" s="393"/>
      <c r="U286" s="351"/>
      <c r="V286" s="393"/>
      <c r="W286" s="351"/>
      <c r="X286" s="393"/>
      <c r="Y286" s="334"/>
      <c r="Z286" s="334"/>
      <c r="AA286" s="334"/>
      <c r="AB286" s="390"/>
      <c r="AC286" s="334"/>
      <c r="AD286" s="102"/>
    </row>
    <row r="287" spans="1:30" ht="18" hidden="1" customHeight="1">
      <c r="A287" s="90"/>
      <c r="B287" s="103"/>
      <c r="C287" s="108"/>
      <c r="D287" s="42"/>
      <c r="E287" s="43"/>
      <c r="F287" s="44"/>
      <c r="G287" s="142"/>
      <c r="H287" s="155"/>
      <c r="I287" s="156"/>
      <c r="J287" s="80"/>
      <c r="K287" s="87">
        <f t="shared" si="17"/>
        <v>0</v>
      </c>
      <c r="L287" s="87">
        <f t="shared" si="18"/>
        <v>0</v>
      </c>
      <c r="M287" s="46">
        <f t="shared" si="19"/>
        <v>0</v>
      </c>
      <c r="N287" s="393"/>
      <c r="O287" s="411"/>
      <c r="P287" s="390"/>
      <c r="Q287" s="393"/>
      <c r="R287" s="390"/>
      <c r="S287" s="336"/>
      <c r="T287" s="393"/>
      <c r="U287" s="336"/>
      <c r="V287" s="393"/>
      <c r="W287" s="336"/>
      <c r="X287" s="393"/>
      <c r="Y287" s="334"/>
      <c r="Z287" s="334"/>
      <c r="AA287" s="334"/>
      <c r="AB287" s="390"/>
      <c r="AC287" s="334"/>
      <c r="AD287" s="102"/>
    </row>
    <row r="288" spans="1:30" ht="18" customHeight="1">
      <c r="A288" s="104">
        <v>15</v>
      </c>
      <c r="B288" s="100" t="s">
        <v>104</v>
      </c>
      <c r="C288" s="101" t="s">
        <v>105</v>
      </c>
      <c r="D288" s="42">
        <v>21100009603</v>
      </c>
      <c r="E288" s="43" t="s">
        <v>207</v>
      </c>
      <c r="F288" s="44" t="s">
        <v>205</v>
      </c>
      <c r="G288" s="65">
        <v>1</v>
      </c>
      <c r="H288" s="144">
        <v>30</v>
      </c>
      <c r="I288" s="157">
        <v>30</v>
      </c>
      <c r="J288" s="80">
        <v>27</v>
      </c>
      <c r="K288" s="87">
        <f t="shared" si="17"/>
        <v>1</v>
      </c>
      <c r="L288" s="87">
        <f t="shared" si="18"/>
        <v>1</v>
      </c>
      <c r="M288" s="46">
        <f t="shared" si="19"/>
        <v>52.5</v>
      </c>
      <c r="N288" s="367">
        <v>112.5</v>
      </c>
      <c r="O288" s="354">
        <v>0</v>
      </c>
      <c r="P288" s="389">
        <f>SUM(M288:M306)+N288+O288</f>
        <v>1047.5999999999999</v>
      </c>
      <c r="Q288" s="354">
        <v>0</v>
      </c>
      <c r="R288" s="352">
        <v>50</v>
      </c>
      <c r="S288" s="358">
        <v>450</v>
      </c>
      <c r="T288" s="354">
        <v>450</v>
      </c>
      <c r="U288" s="358">
        <v>112</v>
      </c>
      <c r="V288" s="356">
        <v>112</v>
      </c>
      <c r="W288" s="358">
        <v>56</v>
      </c>
      <c r="X288" s="354">
        <v>56</v>
      </c>
      <c r="Y288" s="352">
        <f>ROUND((P288-T288),1)</f>
        <v>597.6</v>
      </c>
      <c r="Z288" s="350">
        <f>IF(OR(SUM(V288:V306)="",SUM(Q288:Q306)=""),0,IF(OR(SUM(U288:U306)=320,SUM(V288:V306)&gt;0),ROUND((SUM(Q288:Q306)-SUM(V288:V306)),1),0))</f>
        <v>-112</v>
      </c>
      <c r="AA288" s="350">
        <f>IF(OR(SUM(X288:X306)="",SUM(R288:R306)=""),0,IF(OR(SUM(W288:W306)=160,SUM(X288:X306)&gt;0),ROUND((SUM(R288:R306)-SUM(X288:X306)),1),0))</f>
        <v>-6</v>
      </c>
      <c r="AB288" s="361"/>
      <c r="AC288" s="363">
        <f>SUM(Y288:AA306)</f>
        <v>479.6</v>
      </c>
      <c r="AD288" s="83"/>
    </row>
    <row r="289" spans="1:30" ht="18" customHeight="1">
      <c r="A289" s="90"/>
      <c r="B289" s="107"/>
      <c r="C289" s="108"/>
      <c r="D289" s="42">
        <v>21100149001</v>
      </c>
      <c r="E289" s="43" t="s">
        <v>208</v>
      </c>
      <c r="F289" s="44" t="s">
        <v>194</v>
      </c>
      <c r="G289" s="65">
        <v>1</v>
      </c>
      <c r="H289" s="137">
        <v>15</v>
      </c>
      <c r="I289" s="156"/>
      <c r="J289" s="80">
        <v>38</v>
      </c>
      <c r="K289" s="87">
        <f t="shared" si="17"/>
        <v>1.2</v>
      </c>
      <c r="L289" s="87">
        <f t="shared" si="18"/>
        <v>0</v>
      </c>
      <c r="M289" s="46">
        <f t="shared" si="19"/>
        <v>18</v>
      </c>
      <c r="N289" s="336"/>
      <c r="O289" s="336"/>
      <c r="P289" s="390"/>
      <c r="Q289" s="336"/>
      <c r="R289" s="336"/>
      <c r="S289" s="336"/>
      <c r="T289" s="336"/>
      <c r="U289" s="336"/>
      <c r="V289" s="336"/>
      <c r="W289" s="336"/>
      <c r="X289" s="336"/>
      <c r="Y289" s="336"/>
      <c r="Z289" s="336"/>
      <c r="AA289" s="336"/>
      <c r="AB289" s="336"/>
      <c r="AC289" s="336"/>
      <c r="AD289" s="83"/>
    </row>
    <row r="290" spans="1:30" ht="18" customHeight="1">
      <c r="A290" s="90"/>
      <c r="B290" s="107"/>
      <c r="C290" s="108"/>
      <c r="D290" s="42">
        <v>20200009501</v>
      </c>
      <c r="E290" s="43" t="s">
        <v>208</v>
      </c>
      <c r="F290" s="44" t="s">
        <v>209</v>
      </c>
      <c r="G290" s="65">
        <v>1</v>
      </c>
      <c r="H290" s="137"/>
      <c r="I290" s="156">
        <v>60</v>
      </c>
      <c r="J290" s="80">
        <v>69</v>
      </c>
      <c r="K290" s="87">
        <f t="shared" si="17"/>
        <v>0</v>
      </c>
      <c r="L290" s="87">
        <f t="shared" si="18"/>
        <v>1.2</v>
      </c>
      <c r="M290" s="46">
        <f t="shared" si="19"/>
        <v>54</v>
      </c>
      <c r="N290" s="336"/>
      <c r="O290" s="336"/>
      <c r="P290" s="390"/>
      <c r="Q290" s="336"/>
      <c r="R290" s="336"/>
      <c r="S290" s="336"/>
      <c r="T290" s="336"/>
      <c r="U290" s="336"/>
      <c r="V290" s="336"/>
      <c r="W290" s="336"/>
      <c r="X290" s="336"/>
      <c r="Y290" s="336"/>
      <c r="Z290" s="336"/>
      <c r="AA290" s="336"/>
      <c r="AB290" s="336"/>
      <c r="AC290" s="336"/>
      <c r="AD290" s="83"/>
    </row>
    <row r="291" spans="1:30" s="225" customFormat="1" ht="18" customHeight="1">
      <c r="A291" s="121"/>
      <c r="B291" s="107"/>
      <c r="C291" s="108"/>
      <c r="D291" s="42">
        <v>20200009501</v>
      </c>
      <c r="E291" s="43" t="s">
        <v>495</v>
      </c>
      <c r="F291" s="44" t="s">
        <v>209</v>
      </c>
      <c r="G291" s="65">
        <v>1</v>
      </c>
      <c r="H291" s="137"/>
      <c r="I291" s="156">
        <v>60</v>
      </c>
      <c r="J291" s="80">
        <v>69</v>
      </c>
      <c r="K291" s="87">
        <f t="shared" si="17"/>
        <v>0</v>
      </c>
      <c r="L291" s="87">
        <f t="shared" si="18"/>
        <v>1.2</v>
      </c>
      <c r="M291" s="46">
        <f t="shared" si="19"/>
        <v>54</v>
      </c>
      <c r="N291" s="351"/>
      <c r="O291" s="351"/>
      <c r="P291" s="390"/>
      <c r="Q291" s="351"/>
      <c r="R291" s="351"/>
      <c r="S291" s="351"/>
      <c r="T291" s="351"/>
      <c r="U291" s="351"/>
      <c r="V291" s="351"/>
      <c r="W291" s="351"/>
      <c r="X291" s="351"/>
      <c r="Y291" s="351"/>
      <c r="Z291" s="351"/>
      <c r="AA291" s="351"/>
      <c r="AB291" s="351"/>
      <c r="AC291" s="351"/>
      <c r="AD291" s="83"/>
    </row>
    <row r="292" spans="1:30" s="225" customFormat="1" ht="18" customHeight="1">
      <c r="A292" s="121"/>
      <c r="B292" s="107"/>
      <c r="C292" s="108"/>
      <c r="D292" s="42">
        <v>20200009501</v>
      </c>
      <c r="E292" s="43" t="s">
        <v>496</v>
      </c>
      <c r="F292" s="44" t="s">
        <v>209</v>
      </c>
      <c r="G292" s="65">
        <v>1</v>
      </c>
      <c r="H292" s="137">
        <v>30</v>
      </c>
      <c r="I292" s="156">
        <v>60</v>
      </c>
      <c r="J292" s="80">
        <v>69</v>
      </c>
      <c r="K292" s="87">
        <f t="shared" si="17"/>
        <v>1.3</v>
      </c>
      <c r="L292" s="87">
        <f t="shared" si="18"/>
        <v>1.2</v>
      </c>
      <c r="M292" s="46">
        <f t="shared" si="19"/>
        <v>93</v>
      </c>
      <c r="N292" s="351"/>
      <c r="O292" s="351"/>
      <c r="P292" s="390"/>
      <c r="Q292" s="351"/>
      <c r="R292" s="351"/>
      <c r="S292" s="351"/>
      <c r="T292" s="351"/>
      <c r="U292" s="351"/>
      <c r="V292" s="351"/>
      <c r="W292" s="351"/>
      <c r="X292" s="351"/>
      <c r="Y292" s="351"/>
      <c r="Z292" s="351"/>
      <c r="AA292" s="351"/>
      <c r="AB292" s="351"/>
      <c r="AC292" s="351"/>
      <c r="AD292" s="83"/>
    </row>
    <row r="293" spans="1:30" ht="18" customHeight="1">
      <c r="A293" s="90"/>
      <c r="B293" s="107"/>
      <c r="C293" s="108"/>
      <c r="D293" s="42">
        <v>21100087101</v>
      </c>
      <c r="E293" s="43" t="s">
        <v>210</v>
      </c>
      <c r="F293" s="44" t="s">
        <v>205</v>
      </c>
      <c r="G293" s="65">
        <v>1</v>
      </c>
      <c r="H293" s="137">
        <v>45</v>
      </c>
      <c r="I293" s="156">
        <v>30</v>
      </c>
      <c r="J293" s="80">
        <v>25</v>
      </c>
      <c r="K293" s="87">
        <f t="shared" si="17"/>
        <v>1</v>
      </c>
      <c r="L293" s="87">
        <f t="shared" si="18"/>
        <v>1</v>
      </c>
      <c r="M293" s="46">
        <f t="shared" si="19"/>
        <v>67.5</v>
      </c>
      <c r="N293" s="336"/>
      <c r="O293" s="336"/>
      <c r="P293" s="390"/>
      <c r="Q293" s="336"/>
      <c r="R293" s="336"/>
      <c r="S293" s="336"/>
      <c r="T293" s="336"/>
      <c r="U293" s="336"/>
      <c r="V293" s="336"/>
      <c r="W293" s="336"/>
      <c r="X293" s="336"/>
      <c r="Y293" s="336"/>
      <c r="Z293" s="336"/>
      <c r="AA293" s="336"/>
      <c r="AB293" s="336"/>
      <c r="AC293" s="336"/>
      <c r="AD293" s="83"/>
    </row>
    <row r="294" spans="1:30" ht="18" customHeight="1">
      <c r="A294" s="90"/>
      <c r="B294" s="107"/>
      <c r="C294" s="108"/>
      <c r="D294" s="42">
        <v>20200090001</v>
      </c>
      <c r="E294" s="43" t="s">
        <v>211</v>
      </c>
      <c r="F294" s="44" t="s">
        <v>197</v>
      </c>
      <c r="G294" s="65">
        <v>1</v>
      </c>
      <c r="H294" s="137">
        <v>45</v>
      </c>
      <c r="I294" s="156">
        <v>30</v>
      </c>
      <c r="J294" s="80">
        <v>55</v>
      </c>
      <c r="K294" s="87">
        <f t="shared" si="17"/>
        <v>1.2</v>
      </c>
      <c r="L294" s="87">
        <f t="shared" si="18"/>
        <v>1.2</v>
      </c>
      <c r="M294" s="46">
        <f t="shared" si="19"/>
        <v>81</v>
      </c>
      <c r="N294" s="336"/>
      <c r="O294" s="336"/>
      <c r="P294" s="390"/>
      <c r="Q294" s="336"/>
      <c r="R294" s="336"/>
      <c r="S294" s="336"/>
      <c r="T294" s="336"/>
      <c r="U294" s="336"/>
      <c r="V294" s="336"/>
      <c r="W294" s="336"/>
      <c r="X294" s="336"/>
      <c r="Y294" s="336"/>
      <c r="Z294" s="336"/>
      <c r="AA294" s="336"/>
      <c r="AB294" s="336"/>
      <c r="AC294" s="336"/>
      <c r="AD294" s="83"/>
    </row>
    <row r="295" spans="1:30" ht="18" customHeight="1">
      <c r="A295" s="90"/>
      <c r="B295" s="107"/>
      <c r="C295" s="108"/>
      <c r="D295" s="42"/>
      <c r="E295" s="43" t="s">
        <v>392</v>
      </c>
      <c r="F295" s="44" t="s">
        <v>194</v>
      </c>
      <c r="G295" s="65">
        <v>2</v>
      </c>
      <c r="H295" s="137">
        <v>45</v>
      </c>
      <c r="I295" s="156">
        <v>30</v>
      </c>
      <c r="J295" s="80">
        <v>38</v>
      </c>
      <c r="K295" s="87">
        <f t="shared" si="17"/>
        <v>1.2</v>
      </c>
      <c r="L295" s="87">
        <f t="shared" si="18"/>
        <v>1.2</v>
      </c>
      <c r="M295" s="46">
        <f t="shared" si="19"/>
        <v>81</v>
      </c>
      <c r="N295" s="336"/>
      <c r="O295" s="336"/>
      <c r="P295" s="390"/>
      <c r="Q295" s="336"/>
      <c r="R295" s="336"/>
      <c r="S295" s="336"/>
      <c r="T295" s="336"/>
      <c r="U295" s="336"/>
      <c r="V295" s="336"/>
      <c r="W295" s="336"/>
      <c r="X295" s="336"/>
      <c r="Y295" s="336"/>
      <c r="Z295" s="336"/>
      <c r="AA295" s="336"/>
      <c r="AB295" s="336"/>
      <c r="AC295" s="336"/>
      <c r="AD295" s="83"/>
    </row>
    <row r="296" spans="1:30" s="206" customFormat="1" ht="18" customHeight="1">
      <c r="A296" s="121"/>
      <c r="B296" s="107"/>
      <c r="C296" s="108"/>
      <c r="D296" s="42"/>
      <c r="E296" s="43" t="s">
        <v>392</v>
      </c>
      <c r="F296" s="44" t="s">
        <v>195</v>
      </c>
      <c r="G296" s="65">
        <v>2</v>
      </c>
      <c r="H296" s="137">
        <v>45</v>
      </c>
      <c r="I296" s="156">
        <v>30</v>
      </c>
      <c r="J296" s="80">
        <v>34</v>
      </c>
      <c r="K296" s="87">
        <f t="shared" si="17"/>
        <v>1</v>
      </c>
      <c r="L296" s="87">
        <f t="shared" si="18"/>
        <v>1.1000000000000001</v>
      </c>
      <c r="M296" s="46">
        <f t="shared" si="19"/>
        <v>69.8</v>
      </c>
      <c r="N296" s="351"/>
      <c r="O296" s="351"/>
      <c r="P296" s="390"/>
      <c r="Q296" s="351"/>
      <c r="R296" s="351"/>
      <c r="S296" s="351"/>
      <c r="T296" s="351"/>
      <c r="U296" s="351"/>
      <c r="V296" s="351"/>
      <c r="W296" s="351"/>
      <c r="X296" s="351"/>
      <c r="Y296" s="351"/>
      <c r="Z296" s="351"/>
      <c r="AA296" s="351"/>
      <c r="AB296" s="351"/>
      <c r="AC296" s="351"/>
      <c r="AD296" s="83"/>
    </row>
    <row r="297" spans="1:30" ht="18" customHeight="1">
      <c r="A297" s="90"/>
      <c r="B297" s="107"/>
      <c r="C297" s="108"/>
      <c r="D297" s="42"/>
      <c r="E297" s="207" t="s">
        <v>395</v>
      </c>
      <c r="F297" s="208" t="s">
        <v>194</v>
      </c>
      <c r="G297" s="235">
        <v>2</v>
      </c>
      <c r="H297" s="222"/>
      <c r="I297" s="223"/>
      <c r="J297" s="236">
        <v>38</v>
      </c>
      <c r="K297" s="87">
        <f t="shared" si="17"/>
        <v>0</v>
      </c>
      <c r="L297" s="87">
        <f t="shared" si="18"/>
        <v>0</v>
      </c>
      <c r="M297" s="46">
        <f t="shared" si="19"/>
        <v>19</v>
      </c>
      <c r="N297" s="336"/>
      <c r="O297" s="336"/>
      <c r="P297" s="390"/>
      <c r="Q297" s="336"/>
      <c r="R297" s="336"/>
      <c r="S297" s="336"/>
      <c r="T297" s="336"/>
      <c r="U297" s="336"/>
      <c r="V297" s="336"/>
      <c r="W297" s="336"/>
      <c r="X297" s="336"/>
      <c r="Y297" s="336"/>
      <c r="Z297" s="336"/>
      <c r="AA297" s="336"/>
      <c r="AB297" s="336"/>
      <c r="AC297" s="336"/>
      <c r="AD297" s="83"/>
    </row>
    <row r="298" spans="1:30" s="206" customFormat="1" ht="18" customHeight="1">
      <c r="A298" s="121"/>
      <c r="B298" s="107"/>
      <c r="C298" s="108"/>
      <c r="D298" s="42"/>
      <c r="E298" s="207" t="s">
        <v>395</v>
      </c>
      <c r="F298" s="208" t="s">
        <v>195</v>
      </c>
      <c r="G298" s="235">
        <v>2</v>
      </c>
      <c r="H298" s="222"/>
      <c r="I298" s="223"/>
      <c r="J298" s="236">
        <v>38</v>
      </c>
      <c r="K298" s="87">
        <f t="shared" si="17"/>
        <v>0</v>
      </c>
      <c r="L298" s="87">
        <f t="shared" si="18"/>
        <v>0</v>
      </c>
      <c r="M298" s="46">
        <f t="shared" si="19"/>
        <v>19</v>
      </c>
      <c r="N298" s="351"/>
      <c r="O298" s="351"/>
      <c r="P298" s="390"/>
      <c r="Q298" s="351"/>
      <c r="R298" s="351"/>
      <c r="S298" s="351"/>
      <c r="T298" s="351"/>
      <c r="U298" s="351"/>
      <c r="V298" s="351"/>
      <c r="W298" s="351"/>
      <c r="X298" s="351"/>
      <c r="Y298" s="351"/>
      <c r="Z298" s="351"/>
      <c r="AA298" s="351"/>
      <c r="AB298" s="351"/>
      <c r="AC298" s="351"/>
      <c r="AD298" s="83"/>
    </row>
    <row r="299" spans="1:30" ht="18" customHeight="1">
      <c r="A299" s="121"/>
      <c r="B299" s="107"/>
      <c r="C299" s="108"/>
      <c r="D299" s="42"/>
      <c r="E299" s="43" t="s">
        <v>396</v>
      </c>
      <c r="F299" s="44" t="s">
        <v>209</v>
      </c>
      <c r="G299" s="65">
        <v>2</v>
      </c>
      <c r="H299" s="137">
        <v>30</v>
      </c>
      <c r="I299" s="156"/>
      <c r="J299" s="80">
        <v>50</v>
      </c>
      <c r="K299" s="87">
        <f t="shared" si="17"/>
        <v>1.2</v>
      </c>
      <c r="L299" s="87">
        <f t="shared" si="18"/>
        <v>0</v>
      </c>
      <c r="M299" s="46">
        <f t="shared" si="19"/>
        <v>36</v>
      </c>
      <c r="N299" s="351"/>
      <c r="O299" s="351"/>
      <c r="P299" s="390"/>
      <c r="Q299" s="351"/>
      <c r="R299" s="351"/>
      <c r="S299" s="351"/>
      <c r="T299" s="351"/>
      <c r="U299" s="351"/>
      <c r="V299" s="351"/>
      <c r="W299" s="351"/>
      <c r="X299" s="351"/>
      <c r="Y299" s="351"/>
      <c r="Z299" s="351"/>
      <c r="AA299" s="351"/>
      <c r="AB299" s="351"/>
      <c r="AC299" s="351"/>
      <c r="AD299" s="83"/>
    </row>
    <row r="300" spans="1:30" s="225" customFormat="1" ht="18" customHeight="1">
      <c r="A300" s="121"/>
      <c r="B300" s="107"/>
      <c r="C300" s="108"/>
      <c r="D300" s="42"/>
      <c r="E300" s="43" t="s">
        <v>497</v>
      </c>
      <c r="F300" s="44" t="s">
        <v>493</v>
      </c>
      <c r="G300" s="65">
        <v>2</v>
      </c>
      <c r="H300" s="137"/>
      <c r="I300" s="156">
        <v>30</v>
      </c>
      <c r="J300" s="80">
        <v>50</v>
      </c>
      <c r="K300" s="87">
        <f t="shared" si="17"/>
        <v>0</v>
      </c>
      <c r="L300" s="87">
        <f t="shared" si="18"/>
        <v>1.2</v>
      </c>
      <c r="M300" s="46">
        <f t="shared" si="19"/>
        <v>27</v>
      </c>
      <c r="N300" s="351"/>
      <c r="O300" s="351"/>
      <c r="P300" s="390"/>
      <c r="Q300" s="351"/>
      <c r="R300" s="351"/>
      <c r="S300" s="351"/>
      <c r="T300" s="351"/>
      <c r="U300" s="351"/>
      <c r="V300" s="351"/>
      <c r="W300" s="351"/>
      <c r="X300" s="351"/>
      <c r="Y300" s="351"/>
      <c r="Z300" s="351"/>
      <c r="AA300" s="351"/>
      <c r="AB300" s="351"/>
      <c r="AC300" s="351"/>
      <c r="AD300" s="83"/>
    </row>
    <row r="301" spans="1:30" s="225" customFormat="1" ht="18" customHeight="1">
      <c r="A301" s="121"/>
      <c r="B301" s="107"/>
      <c r="C301" s="108"/>
      <c r="D301" s="42"/>
      <c r="E301" s="43" t="s">
        <v>498</v>
      </c>
      <c r="F301" s="44" t="s">
        <v>494</v>
      </c>
      <c r="G301" s="65">
        <v>2</v>
      </c>
      <c r="H301" s="137"/>
      <c r="I301" s="156">
        <v>30</v>
      </c>
      <c r="J301" s="80">
        <v>50</v>
      </c>
      <c r="K301" s="87">
        <f t="shared" si="17"/>
        <v>0</v>
      </c>
      <c r="L301" s="87">
        <f t="shared" si="18"/>
        <v>1.2</v>
      </c>
      <c r="M301" s="46">
        <f t="shared" si="19"/>
        <v>27</v>
      </c>
      <c r="N301" s="351"/>
      <c r="O301" s="351"/>
      <c r="P301" s="390"/>
      <c r="Q301" s="351"/>
      <c r="R301" s="351"/>
      <c r="S301" s="351"/>
      <c r="T301" s="351"/>
      <c r="U301" s="351"/>
      <c r="V301" s="351"/>
      <c r="W301" s="351"/>
      <c r="X301" s="351"/>
      <c r="Y301" s="351"/>
      <c r="Z301" s="351"/>
      <c r="AA301" s="351"/>
      <c r="AB301" s="351"/>
      <c r="AC301" s="351"/>
      <c r="AD301" s="83"/>
    </row>
    <row r="302" spans="1:30" s="225" customFormat="1" ht="18" customHeight="1">
      <c r="A302" s="121"/>
      <c r="B302" s="107"/>
      <c r="C302" s="108"/>
      <c r="D302" s="42"/>
      <c r="E302" s="43" t="s">
        <v>499</v>
      </c>
      <c r="F302" s="44" t="s">
        <v>493</v>
      </c>
      <c r="G302" s="65">
        <v>2</v>
      </c>
      <c r="H302" s="137"/>
      <c r="I302" s="156">
        <v>30</v>
      </c>
      <c r="J302" s="80">
        <v>50</v>
      </c>
      <c r="K302" s="87">
        <f t="shared" si="17"/>
        <v>0</v>
      </c>
      <c r="L302" s="87">
        <f t="shared" si="18"/>
        <v>1.2</v>
      </c>
      <c r="M302" s="46">
        <f t="shared" si="19"/>
        <v>27</v>
      </c>
      <c r="N302" s="351"/>
      <c r="O302" s="351"/>
      <c r="P302" s="390"/>
      <c r="Q302" s="351"/>
      <c r="R302" s="351"/>
      <c r="S302" s="351"/>
      <c r="T302" s="351"/>
      <c r="U302" s="351"/>
      <c r="V302" s="351"/>
      <c r="W302" s="351"/>
      <c r="X302" s="351"/>
      <c r="Y302" s="351"/>
      <c r="Z302" s="351"/>
      <c r="AA302" s="351"/>
      <c r="AB302" s="351"/>
      <c r="AC302" s="351"/>
      <c r="AD302" s="83"/>
    </row>
    <row r="303" spans="1:30" s="225" customFormat="1" ht="18" customHeight="1">
      <c r="A303" s="121"/>
      <c r="B303" s="107"/>
      <c r="C303" s="108"/>
      <c r="D303" s="42"/>
      <c r="E303" s="43" t="s">
        <v>500</v>
      </c>
      <c r="F303" s="44" t="s">
        <v>494</v>
      </c>
      <c r="G303" s="65">
        <v>2</v>
      </c>
      <c r="H303" s="137"/>
      <c r="I303" s="156">
        <v>30</v>
      </c>
      <c r="J303" s="80">
        <v>50</v>
      </c>
      <c r="K303" s="87">
        <f t="shared" si="17"/>
        <v>0</v>
      </c>
      <c r="L303" s="87">
        <f t="shared" si="18"/>
        <v>1.2</v>
      </c>
      <c r="M303" s="46">
        <f t="shared" si="19"/>
        <v>27</v>
      </c>
      <c r="N303" s="351"/>
      <c r="O303" s="351"/>
      <c r="P303" s="390"/>
      <c r="Q303" s="351"/>
      <c r="R303" s="351"/>
      <c r="S303" s="351"/>
      <c r="T303" s="351"/>
      <c r="U303" s="351"/>
      <c r="V303" s="351"/>
      <c r="W303" s="351"/>
      <c r="X303" s="351"/>
      <c r="Y303" s="351"/>
      <c r="Z303" s="351"/>
      <c r="AA303" s="351"/>
      <c r="AB303" s="351"/>
      <c r="AC303" s="351"/>
      <c r="AD303" s="83"/>
    </row>
    <row r="304" spans="1:30" ht="18" customHeight="1">
      <c r="A304" s="121"/>
      <c r="B304" s="107"/>
      <c r="C304" s="108"/>
      <c r="D304" s="42"/>
      <c r="E304" s="43" t="s">
        <v>397</v>
      </c>
      <c r="F304" s="44" t="s">
        <v>197</v>
      </c>
      <c r="G304" s="65">
        <v>2</v>
      </c>
      <c r="H304" s="137">
        <v>30</v>
      </c>
      <c r="I304" s="156">
        <v>30</v>
      </c>
      <c r="J304" s="80">
        <v>30</v>
      </c>
      <c r="K304" s="87">
        <f t="shared" si="17"/>
        <v>1</v>
      </c>
      <c r="L304" s="87">
        <f t="shared" si="18"/>
        <v>1.1000000000000001</v>
      </c>
      <c r="M304" s="46">
        <f t="shared" si="19"/>
        <v>54.8</v>
      </c>
      <c r="N304" s="351"/>
      <c r="O304" s="351"/>
      <c r="P304" s="390"/>
      <c r="Q304" s="351"/>
      <c r="R304" s="351"/>
      <c r="S304" s="351"/>
      <c r="T304" s="351"/>
      <c r="U304" s="351"/>
      <c r="V304" s="351"/>
      <c r="W304" s="351"/>
      <c r="X304" s="351"/>
      <c r="Y304" s="351"/>
      <c r="Z304" s="351"/>
      <c r="AA304" s="351"/>
      <c r="AB304" s="351"/>
      <c r="AC304" s="351"/>
      <c r="AD304" s="83"/>
    </row>
    <row r="305" spans="1:30" ht="18" customHeight="1">
      <c r="A305" s="121"/>
      <c r="B305" s="107"/>
      <c r="C305" s="108"/>
      <c r="D305" s="42"/>
      <c r="E305" s="43" t="s">
        <v>409</v>
      </c>
      <c r="F305" s="44" t="s">
        <v>382</v>
      </c>
      <c r="G305" s="142">
        <v>2</v>
      </c>
      <c r="H305" s="137">
        <v>15</v>
      </c>
      <c r="I305" s="156">
        <v>60</v>
      </c>
      <c r="J305" s="80">
        <v>25</v>
      </c>
      <c r="K305" s="87">
        <f t="shared" si="17"/>
        <v>1</v>
      </c>
      <c r="L305" s="87">
        <f t="shared" si="18"/>
        <v>1</v>
      </c>
      <c r="M305" s="46">
        <f t="shared" si="19"/>
        <v>60</v>
      </c>
      <c r="N305" s="351"/>
      <c r="O305" s="351"/>
      <c r="P305" s="390"/>
      <c r="Q305" s="351"/>
      <c r="R305" s="351"/>
      <c r="S305" s="351"/>
      <c r="T305" s="351"/>
      <c r="U305" s="351"/>
      <c r="V305" s="351"/>
      <c r="W305" s="351"/>
      <c r="X305" s="351"/>
      <c r="Y305" s="351"/>
      <c r="Z305" s="351"/>
      <c r="AA305" s="351"/>
      <c r="AB305" s="351"/>
      <c r="AC305" s="351"/>
      <c r="AD305" s="83"/>
    </row>
    <row r="306" spans="1:30" ht="18" customHeight="1">
      <c r="A306" s="121"/>
      <c r="B306" s="107"/>
      <c r="C306" s="108"/>
      <c r="D306" s="42"/>
      <c r="E306" s="43" t="s">
        <v>410</v>
      </c>
      <c r="F306" s="44" t="s">
        <v>382</v>
      </c>
      <c r="G306" s="142">
        <v>2</v>
      </c>
      <c r="H306" s="137">
        <v>45</v>
      </c>
      <c r="I306" s="156">
        <v>30</v>
      </c>
      <c r="J306" s="80">
        <v>25</v>
      </c>
      <c r="K306" s="87">
        <f t="shared" si="17"/>
        <v>1</v>
      </c>
      <c r="L306" s="87">
        <f t="shared" si="18"/>
        <v>1</v>
      </c>
      <c r="M306" s="46">
        <f t="shared" si="19"/>
        <v>67.5</v>
      </c>
      <c r="N306" s="351"/>
      <c r="O306" s="351"/>
      <c r="P306" s="390"/>
      <c r="Q306" s="351"/>
      <c r="R306" s="351"/>
      <c r="S306" s="351"/>
      <c r="T306" s="351"/>
      <c r="U306" s="351"/>
      <c r="V306" s="351"/>
      <c r="W306" s="351"/>
      <c r="X306" s="351"/>
      <c r="Y306" s="351"/>
      <c r="Z306" s="351"/>
      <c r="AA306" s="351"/>
      <c r="AB306" s="351"/>
      <c r="AC306" s="351"/>
      <c r="AD306" s="83"/>
    </row>
    <row r="307" spans="1:30" ht="18" customHeight="1">
      <c r="A307" s="104">
        <v>16</v>
      </c>
      <c r="B307" s="60" t="s">
        <v>106</v>
      </c>
      <c r="C307" s="61" t="s">
        <v>107</v>
      </c>
      <c r="D307" s="42">
        <v>20200015202</v>
      </c>
      <c r="E307" s="43" t="s">
        <v>201</v>
      </c>
      <c r="F307" s="44" t="s">
        <v>237</v>
      </c>
      <c r="G307" s="159">
        <v>1</v>
      </c>
      <c r="H307" s="144">
        <v>45</v>
      </c>
      <c r="I307" s="157">
        <v>30</v>
      </c>
      <c r="J307" s="106">
        <v>30</v>
      </c>
      <c r="K307" s="87">
        <f t="shared" si="17"/>
        <v>1</v>
      </c>
      <c r="L307" s="87">
        <f t="shared" si="18"/>
        <v>1.1000000000000001</v>
      </c>
      <c r="M307" s="46">
        <f t="shared" si="19"/>
        <v>69.8</v>
      </c>
      <c r="N307" s="367">
        <v>67.5</v>
      </c>
      <c r="O307" s="354">
        <v>0</v>
      </c>
      <c r="P307" s="389">
        <f>SUM(M307:M324)+N307+O307</f>
        <v>861.2</v>
      </c>
      <c r="Q307" s="354">
        <v>0</v>
      </c>
      <c r="R307" s="352">
        <v>55</v>
      </c>
      <c r="S307" s="358">
        <v>450</v>
      </c>
      <c r="T307" s="354">
        <v>450</v>
      </c>
      <c r="U307" s="358">
        <v>112</v>
      </c>
      <c r="V307" s="356">
        <v>112</v>
      </c>
      <c r="W307" s="358">
        <v>56</v>
      </c>
      <c r="X307" s="354">
        <v>56</v>
      </c>
      <c r="Y307" s="352">
        <f>ROUND((P307-T307),1)</f>
        <v>411.2</v>
      </c>
      <c r="Z307" s="350">
        <f>IF(OR(SUM(V307:V324)="",SUM(Q307:Q324)=""),0,IF(OR(SUM(U307:U324)=320,SUM(V307:V324)&gt;0),ROUND((SUM(Q307:Q324)-SUM(V307:V324)),1),0))</f>
        <v>-112</v>
      </c>
      <c r="AA307" s="350">
        <f>IF(OR(SUM(X307:X324)="",SUM(R307:R324)=""),0,IF(OR(SUM(W307:W324)=160,SUM(X307:X324)&gt;0),ROUND((SUM(R307:R324)-SUM(X307:X324)),1),0))</f>
        <v>-1</v>
      </c>
      <c r="AB307" s="361"/>
      <c r="AC307" s="363">
        <f>SUM(Y307:AA324)</f>
        <v>298.2</v>
      </c>
      <c r="AD307" s="83"/>
    </row>
    <row r="308" spans="1:30" ht="18" customHeight="1">
      <c r="A308" s="90"/>
      <c r="B308" s="107"/>
      <c r="C308" s="108"/>
      <c r="D308" s="42">
        <v>21100015203</v>
      </c>
      <c r="E308" s="43" t="s">
        <v>201</v>
      </c>
      <c r="F308" s="44" t="s">
        <v>170</v>
      </c>
      <c r="G308" s="159">
        <v>1</v>
      </c>
      <c r="H308" s="144">
        <v>45</v>
      </c>
      <c r="I308" s="157">
        <v>30</v>
      </c>
      <c r="J308" s="106">
        <v>21</v>
      </c>
      <c r="K308" s="87">
        <f t="shared" si="17"/>
        <v>1</v>
      </c>
      <c r="L308" s="87">
        <f t="shared" si="18"/>
        <v>1</v>
      </c>
      <c r="M308" s="46">
        <f t="shared" si="19"/>
        <v>67.5</v>
      </c>
      <c r="N308" s="336"/>
      <c r="O308" s="336"/>
      <c r="P308" s="390"/>
      <c r="Q308" s="336"/>
      <c r="R308" s="336"/>
      <c r="S308" s="336"/>
      <c r="T308" s="336"/>
      <c r="U308" s="336"/>
      <c r="V308" s="336"/>
      <c r="W308" s="336"/>
      <c r="X308" s="336"/>
      <c r="Y308" s="336"/>
      <c r="Z308" s="336"/>
      <c r="AA308" s="336"/>
      <c r="AB308" s="336"/>
      <c r="AC308" s="336"/>
      <c r="AD308" s="83"/>
    </row>
    <row r="309" spans="1:30" ht="18" customHeight="1">
      <c r="A309" s="90"/>
      <c r="B309" s="107"/>
      <c r="C309" s="108"/>
      <c r="D309" s="42">
        <v>21100180501</v>
      </c>
      <c r="E309" s="43" t="s">
        <v>283</v>
      </c>
      <c r="F309" s="44" t="s">
        <v>172</v>
      </c>
      <c r="G309" s="159">
        <v>1</v>
      </c>
      <c r="H309" s="144">
        <v>30</v>
      </c>
      <c r="I309" s="157"/>
      <c r="J309" s="106">
        <v>67</v>
      </c>
      <c r="K309" s="87">
        <f t="shared" si="17"/>
        <v>1.3</v>
      </c>
      <c r="L309" s="87">
        <f t="shared" si="18"/>
        <v>0</v>
      </c>
      <c r="M309" s="46">
        <f t="shared" si="19"/>
        <v>39</v>
      </c>
      <c r="N309" s="336"/>
      <c r="O309" s="336"/>
      <c r="P309" s="390"/>
      <c r="Q309" s="336"/>
      <c r="R309" s="336"/>
      <c r="S309" s="336"/>
      <c r="T309" s="336"/>
      <c r="U309" s="336"/>
      <c r="V309" s="336"/>
      <c r="W309" s="336"/>
      <c r="X309" s="336"/>
      <c r="Y309" s="336"/>
      <c r="Z309" s="336"/>
      <c r="AA309" s="336"/>
      <c r="AB309" s="336"/>
      <c r="AC309" s="336"/>
      <c r="AD309" s="83"/>
    </row>
    <row r="310" spans="1:30" s="206" customFormat="1" ht="18" customHeight="1">
      <c r="A310" s="121"/>
      <c r="B310" s="107"/>
      <c r="C310" s="108"/>
      <c r="D310" s="42">
        <v>21100180501</v>
      </c>
      <c r="E310" s="43" t="s">
        <v>366</v>
      </c>
      <c r="F310" s="44" t="s">
        <v>172</v>
      </c>
      <c r="G310" s="159">
        <v>1</v>
      </c>
      <c r="H310" s="144"/>
      <c r="I310" s="157">
        <v>30</v>
      </c>
      <c r="J310" s="106">
        <v>30</v>
      </c>
      <c r="K310" s="87">
        <f t="shared" si="17"/>
        <v>0</v>
      </c>
      <c r="L310" s="87">
        <f t="shared" si="18"/>
        <v>1.1000000000000001</v>
      </c>
      <c r="M310" s="46">
        <f t="shared" si="19"/>
        <v>24.8</v>
      </c>
      <c r="N310" s="351"/>
      <c r="O310" s="351"/>
      <c r="P310" s="390"/>
      <c r="Q310" s="351"/>
      <c r="R310" s="351"/>
      <c r="S310" s="351"/>
      <c r="T310" s="351"/>
      <c r="U310" s="351"/>
      <c r="V310" s="351"/>
      <c r="W310" s="351"/>
      <c r="X310" s="351"/>
      <c r="Y310" s="351"/>
      <c r="Z310" s="351"/>
      <c r="AA310" s="351"/>
      <c r="AB310" s="351"/>
      <c r="AC310" s="351"/>
      <c r="AD310" s="83"/>
    </row>
    <row r="311" spans="1:30" s="206" customFormat="1" ht="18" customHeight="1">
      <c r="A311" s="121"/>
      <c r="B311" s="107"/>
      <c r="C311" s="108"/>
      <c r="D311" s="42">
        <v>21100180501</v>
      </c>
      <c r="E311" s="43" t="s">
        <v>367</v>
      </c>
      <c r="F311" s="44" t="s">
        <v>172</v>
      </c>
      <c r="G311" s="159">
        <v>1</v>
      </c>
      <c r="H311" s="144"/>
      <c r="I311" s="157">
        <v>30</v>
      </c>
      <c r="J311" s="106">
        <v>30</v>
      </c>
      <c r="K311" s="87">
        <f t="shared" si="17"/>
        <v>0</v>
      </c>
      <c r="L311" s="87">
        <f t="shared" si="18"/>
        <v>1.1000000000000001</v>
      </c>
      <c r="M311" s="46">
        <f t="shared" si="19"/>
        <v>24.8</v>
      </c>
      <c r="N311" s="351"/>
      <c r="O311" s="351"/>
      <c r="P311" s="390"/>
      <c r="Q311" s="351"/>
      <c r="R311" s="351"/>
      <c r="S311" s="351"/>
      <c r="T311" s="351"/>
      <c r="U311" s="351"/>
      <c r="V311" s="351"/>
      <c r="W311" s="351"/>
      <c r="X311" s="351"/>
      <c r="Y311" s="351"/>
      <c r="Z311" s="351"/>
      <c r="AA311" s="351"/>
      <c r="AB311" s="351"/>
      <c r="AC311" s="351"/>
      <c r="AD311" s="83"/>
    </row>
    <row r="312" spans="1:30" ht="18" customHeight="1">
      <c r="A312" s="90"/>
      <c r="B312" s="107"/>
      <c r="C312" s="108"/>
      <c r="D312" s="42">
        <v>71400119909</v>
      </c>
      <c r="E312" s="43" t="s">
        <v>161</v>
      </c>
      <c r="F312" s="44" t="s">
        <v>284</v>
      </c>
      <c r="G312" s="159">
        <v>1</v>
      </c>
      <c r="H312" s="144">
        <v>30</v>
      </c>
      <c r="I312" s="157">
        <v>60</v>
      </c>
      <c r="J312" s="106">
        <v>35</v>
      </c>
      <c r="K312" s="87">
        <f t="shared" si="17"/>
        <v>1</v>
      </c>
      <c r="L312" s="87">
        <f t="shared" si="18"/>
        <v>1.1000000000000001</v>
      </c>
      <c r="M312" s="46">
        <f t="shared" si="19"/>
        <v>79.5</v>
      </c>
      <c r="N312" s="336"/>
      <c r="O312" s="336"/>
      <c r="P312" s="390"/>
      <c r="Q312" s="336"/>
      <c r="R312" s="336"/>
      <c r="S312" s="336"/>
      <c r="T312" s="336"/>
      <c r="U312" s="336"/>
      <c r="V312" s="336"/>
      <c r="W312" s="336"/>
      <c r="X312" s="336"/>
      <c r="Y312" s="336"/>
      <c r="Z312" s="336"/>
      <c r="AA312" s="336"/>
      <c r="AB312" s="336"/>
      <c r="AC312" s="336"/>
      <c r="AD312" s="83"/>
    </row>
    <row r="313" spans="1:30" ht="18" customHeight="1">
      <c r="A313" s="90"/>
      <c r="B313" s="107"/>
      <c r="C313" s="108"/>
      <c r="D313" s="42">
        <v>71400119909</v>
      </c>
      <c r="E313" s="43" t="s">
        <v>161</v>
      </c>
      <c r="F313" s="44" t="s">
        <v>285</v>
      </c>
      <c r="G313" s="159">
        <v>1</v>
      </c>
      <c r="H313" s="144">
        <v>30</v>
      </c>
      <c r="I313" s="157">
        <v>60</v>
      </c>
      <c r="J313" s="106">
        <v>35</v>
      </c>
      <c r="K313" s="87">
        <f t="shared" si="17"/>
        <v>1</v>
      </c>
      <c r="L313" s="87">
        <f t="shared" si="18"/>
        <v>1.1000000000000001</v>
      </c>
      <c r="M313" s="46">
        <f t="shared" si="19"/>
        <v>79.5</v>
      </c>
      <c r="N313" s="336"/>
      <c r="O313" s="336"/>
      <c r="P313" s="390"/>
      <c r="Q313" s="336"/>
      <c r="R313" s="336"/>
      <c r="S313" s="336"/>
      <c r="T313" s="336"/>
      <c r="U313" s="336"/>
      <c r="V313" s="336"/>
      <c r="W313" s="336"/>
      <c r="X313" s="336"/>
      <c r="Y313" s="336"/>
      <c r="Z313" s="336"/>
      <c r="AA313" s="336"/>
      <c r="AB313" s="336"/>
      <c r="AC313" s="336"/>
      <c r="AD313" s="83"/>
    </row>
    <row r="314" spans="1:30" ht="18" customHeight="1">
      <c r="A314" s="90"/>
      <c r="B314" s="107"/>
      <c r="C314" s="108"/>
      <c r="D314" s="42"/>
      <c r="E314" s="43" t="s">
        <v>218</v>
      </c>
      <c r="F314" s="44" t="s">
        <v>172</v>
      </c>
      <c r="G314" s="159"/>
      <c r="H314" s="144"/>
      <c r="I314" s="157"/>
      <c r="J314" s="106"/>
      <c r="K314" s="87">
        <f t="shared" si="17"/>
        <v>0</v>
      </c>
      <c r="L314" s="87">
        <f t="shared" si="18"/>
        <v>0</v>
      </c>
      <c r="M314" s="46">
        <f t="shared" si="19"/>
        <v>0</v>
      </c>
      <c r="N314" s="336"/>
      <c r="O314" s="336"/>
      <c r="P314" s="390"/>
      <c r="Q314" s="336"/>
      <c r="R314" s="336"/>
      <c r="S314" s="336"/>
      <c r="T314" s="336"/>
      <c r="U314" s="336"/>
      <c r="V314" s="336"/>
      <c r="W314" s="336"/>
      <c r="X314" s="336"/>
      <c r="Y314" s="336"/>
      <c r="Z314" s="336"/>
      <c r="AA314" s="336"/>
      <c r="AB314" s="336"/>
      <c r="AC314" s="336"/>
      <c r="AD314" s="83"/>
    </row>
    <row r="315" spans="1:30" ht="18" customHeight="1">
      <c r="A315" s="90"/>
      <c r="B315" s="107"/>
      <c r="C315" s="108"/>
      <c r="D315" s="42"/>
      <c r="E315" s="43" t="s">
        <v>201</v>
      </c>
      <c r="F315" s="44" t="s">
        <v>260</v>
      </c>
      <c r="G315" s="159">
        <v>2</v>
      </c>
      <c r="H315" s="144">
        <v>45</v>
      </c>
      <c r="I315" s="157">
        <v>30</v>
      </c>
      <c r="J315" s="106">
        <v>40</v>
      </c>
      <c r="K315" s="87">
        <f t="shared" si="17"/>
        <v>1.2</v>
      </c>
      <c r="L315" s="87">
        <f t="shared" si="18"/>
        <v>1.2</v>
      </c>
      <c r="M315" s="46">
        <f t="shared" si="19"/>
        <v>81</v>
      </c>
      <c r="N315" s="336"/>
      <c r="O315" s="336"/>
      <c r="P315" s="390"/>
      <c r="Q315" s="336"/>
      <c r="R315" s="336"/>
      <c r="S315" s="336"/>
      <c r="T315" s="336"/>
      <c r="U315" s="336"/>
      <c r="V315" s="336"/>
      <c r="W315" s="336"/>
      <c r="X315" s="336"/>
      <c r="Y315" s="336"/>
      <c r="Z315" s="336"/>
      <c r="AA315" s="336"/>
      <c r="AB315" s="336"/>
      <c r="AC315" s="336"/>
      <c r="AD315" s="83"/>
    </row>
    <row r="316" spans="1:30" ht="18" customHeight="1">
      <c r="A316" s="121"/>
      <c r="B316" s="107"/>
      <c r="C316" s="108"/>
      <c r="D316" s="42"/>
      <c r="E316" s="43" t="s">
        <v>161</v>
      </c>
      <c r="F316" s="44" t="s">
        <v>401</v>
      </c>
      <c r="G316" s="65">
        <v>2</v>
      </c>
      <c r="H316" s="155">
        <v>30</v>
      </c>
      <c r="I316" s="156">
        <v>60</v>
      </c>
      <c r="J316" s="80">
        <v>40</v>
      </c>
      <c r="K316" s="87">
        <f t="shared" si="17"/>
        <v>1.2</v>
      </c>
      <c r="L316" s="87">
        <f t="shared" si="18"/>
        <v>1.2</v>
      </c>
      <c r="M316" s="46">
        <f t="shared" si="19"/>
        <v>90</v>
      </c>
      <c r="N316" s="351"/>
      <c r="O316" s="351"/>
      <c r="P316" s="390"/>
      <c r="Q316" s="351"/>
      <c r="R316" s="351"/>
      <c r="S316" s="351"/>
      <c r="T316" s="351"/>
      <c r="U316" s="351"/>
      <c r="V316" s="351"/>
      <c r="W316" s="351"/>
      <c r="X316" s="351"/>
      <c r="Y316" s="351"/>
      <c r="Z316" s="351"/>
      <c r="AA316" s="351"/>
      <c r="AB316" s="351"/>
      <c r="AC316" s="351"/>
      <c r="AD316" s="83"/>
    </row>
    <row r="317" spans="1:30" ht="18" customHeight="1">
      <c r="A317" s="121"/>
      <c r="B317" s="107"/>
      <c r="C317" s="108"/>
      <c r="D317" s="42"/>
      <c r="E317" s="43" t="s">
        <v>161</v>
      </c>
      <c r="F317" s="44" t="s">
        <v>414</v>
      </c>
      <c r="G317" s="65">
        <v>2</v>
      </c>
      <c r="H317" s="155">
        <v>30</v>
      </c>
      <c r="I317" s="156">
        <v>60</v>
      </c>
      <c r="J317" s="80">
        <v>40</v>
      </c>
      <c r="K317" s="87">
        <f t="shared" si="17"/>
        <v>1.2</v>
      </c>
      <c r="L317" s="87">
        <f t="shared" si="18"/>
        <v>1.2</v>
      </c>
      <c r="M317" s="46">
        <f t="shared" si="19"/>
        <v>90</v>
      </c>
      <c r="N317" s="351"/>
      <c r="O317" s="351"/>
      <c r="P317" s="390"/>
      <c r="Q317" s="351"/>
      <c r="R317" s="351"/>
      <c r="S317" s="351"/>
      <c r="T317" s="351"/>
      <c r="U317" s="351"/>
      <c r="V317" s="351"/>
      <c r="W317" s="351"/>
      <c r="X317" s="351"/>
      <c r="Y317" s="351"/>
      <c r="Z317" s="351"/>
      <c r="AA317" s="351"/>
      <c r="AB317" s="351"/>
      <c r="AC317" s="351"/>
      <c r="AD317" s="83"/>
    </row>
    <row r="318" spans="1:30" ht="18" customHeight="1">
      <c r="A318" s="121"/>
      <c r="B318" s="107"/>
      <c r="C318" s="108"/>
      <c r="D318" s="42"/>
      <c r="E318" s="43" t="s">
        <v>407</v>
      </c>
      <c r="F318" s="44" t="s">
        <v>172</v>
      </c>
      <c r="G318" s="159">
        <v>2</v>
      </c>
      <c r="H318" s="144">
        <v>30</v>
      </c>
      <c r="I318" s="157">
        <v>30</v>
      </c>
      <c r="J318" s="106">
        <v>50</v>
      </c>
      <c r="K318" s="87">
        <f t="shared" si="17"/>
        <v>1.2</v>
      </c>
      <c r="L318" s="87">
        <f t="shared" si="18"/>
        <v>1.2</v>
      </c>
      <c r="M318" s="46">
        <f t="shared" si="19"/>
        <v>63</v>
      </c>
      <c r="N318" s="351"/>
      <c r="O318" s="351"/>
      <c r="P318" s="390"/>
      <c r="Q318" s="351"/>
      <c r="R318" s="351"/>
      <c r="S318" s="351"/>
      <c r="T318" s="351"/>
      <c r="U318" s="351"/>
      <c r="V318" s="351"/>
      <c r="W318" s="351"/>
      <c r="X318" s="351"/>
      <c r="Y318" s="351"/>
      <c r="Z318" s="351"/>
      <c r="AA318" s="351"/>
      <c r="AB318" s="351"/>
      <c r="AC318" s="351"/>
      <c r="AD318" s="83"/>
    </row>
    <row r="319" spans="1:30" s="206" customFormat="1" ht="18" customHeight="1">
      <c r="A319" s="121"/>
      <c r="B319" s="107"/>
      <c r="C319" s="108"/>
      <c r="D319" s="42"/>
      <c r="E319" s="43" t="s">
        <v>274</v>
      </c>
      <c r="F319" s="44" t="s">
        <v>145</v>
      </c>
      <c r="G319" s="159">
        <v>2</v>
      </c>
      <c r="H319" s="144">
        <v>15</v>
      </c>
      <c r="I319" s="157">
        <v>30</v>
      </c>
      <c r="J319" s="106">
        <v>30</v>
      </c>
      <c r="K319" s="87">
        <f t="shared" si="17"/>
        <v>1</v>
      </c>
      <c r="L319" s="87">
        <f t="shared" si="18"/>
        <v>1.1000000000000001</v>
      </c>
      <c r="M319" s="46">
        <f t="shared" si="19"/>
        <v>39.799999999999997</v>
      </c>
      <c r="N319" s="351"/>
      <c r="O319" s="351"/>
      <c r="P319" s="390"/>
      <c r="Q319" s="351"/>
      <c r="R319" s="351"/>
      <c r="S319" s="351"/>
      <c r="T319" s="351"/>
      <c r="U319" s="351"/>
      <c r="V319" s="351"/>
      <c r="W319" s="351"/>
      <c r="X319" s="351"/>
      <c r="Y319" s="351"/>
      <c r="Z319" s="351"/>
      <c r="AA319" s="351"/>
      <c r="AB319" s="351"/>
      <c r="AC319" s="351"/>
      <c r="AD319" s="83"/>
    </row>
    <row r="320" spans="1:30" s="206" customFormat="1" ht="18" customHeight="1">
      <c r="A320" s="121"/>
      <c r="B320" s="107"/>
      <c r="C320" s="108"/>
      <c r="D320" s="42"/>
      <c r="E320" s="43" t="s">
        <v>274</v>
      </c>
      <c r="F320" s="44" t="s">
        <v>144</v>
      </c>
      <c r="G320" s="159">
        <v>2</v>
      </c>
      <c r="H320" s="144">
        <v>15</v>
      </c>
      <c r="I320" s="157">
        <v>30</v>
      </c>
      <c r="J320" s="106">
        <v>50</v>
      </c>
      <c r="K320" s="87">
        <f t="shared" si="17"/>
        <v>1.2</v>
      </c>
      <c r="L320" s="87">
        <f t="shared" si="18"/>
        <v>1.2</v>
      </c>
      <c r="M320" s="46">
        <f t="shared" si="19"/>
        <v>45</v>
      </c>
      <c r="N320" s="351"/>
      <c r="O320" s="351"/>
      <c r="P320" s="390"/>
      <c r="Q320" s="351"/>
      <c r="R320" s="351"/>
      <c r="S320" s="351"/>
      <c r="T320" s="351"/>
      <c r="U320" s="351"/>
      <c r="V320" s="351"/>
      <c r="W320" s="351"/>
      <c r="X320" s="351"/>
      <c r="Y320" s="351"/>
      <c r="Z320" s="351"/>
      <c r="AA320" s="351"/>
      <c r="AB320" s="351"/>
      <c r="AC320" s="351"/>
      <c r="AD320" s="83"/>
    </row>
    <row r="321" spans="1:30" s="206" customFormat="1" ht="18" hidden="1" customHeight="1">
      <c r="A321" s="121"/>
      <c r="B321" s="107"/>
      <c r="C321" s="108"/>
      <c r="D321" s="42"/>
      <c r="E321" s="43"/>
      <c r="F321" s="44"/>
      <c r="G321" s="159"/>
      <c r="H321" s="144"/>
      <c r="I321" s="157"/>
      <c r="J321" s="106"/>
      <c r="K321" s="87">
        <f t="shared" si="17"/>
        <v>0</v>
      </c>
      <c r="L321" s="87">
        <f t="shared" si="18"/>
        <v>0</v>
      </c>
      <c r="M321" s="46">
        <f t="shared" si="19"/>
        <v>0</v>
      </c>
      <c r="N321" s="351"/>
      <c r="O321" s="351"/>
      <c r="P321" s="390"/>
      <c r="Q321" s="351"/>
      <c r="R321" s="351"/>
      <c r="S321" s="351"/>
      <c r="T321" s="351"/>
      <c r="U321" s="351"/>
      <c r="V321" s="351"/>
      <c r="W321" s="351"/>
      <c r="X321" s="351"/>
      <c r="Y321" s="351"/>
      <c r="Z321" s="351"/>
      <c r="AA321" s="351"/>
      <c r="AB321" s="351"/>
      <c r="AC321" s="351"/>
      <c r="AD321" s="83"/>
    </row>
    <row r="322" spans="1:30" s="206" customFormat="1" ht="18" hidden="1" customHeight="1">
      <c r="A322" s="121"/>
      <c r="B322" s="107"/>
      <c r="C322" s="108"/>
      <c r="D322" s="42"/>
      <c r="E322" s="43"/>
      <c r="F322" s="44"/>
      <c r="G322" s="159"/>
      <c r="H322" s="144"/>
      <c r="I322" s="157"/>
      <c r="J322" s="106"/>
      <c r="K322" s="87">
        <f t="shared" si="17"/>
        <v>0</v>
      </c>
      <c r="L322" s="87">
        <f t="shared" si="18"/>
        <v>0</v>
      </c>
      <c r="M322" s="46">
        <f t="shared" si="19"/>
        <v>0</v>
      </c>
      <c r="N322" s="351"/>
      <c r="O322" s="351"/>
      <c r="P322" s="390"/>
      <c r="Q322" s="351"/>
      <c r="R322" s="351"/>
      <c r="S322" s="351"/>
      <c r="T322" s="351"/>
      <c r="U322" s="351"/>
      <c r="V322" s="351"/>
      <c r="W322" s="351"/>
      <c r="X322" s="351"/>
      <c r="Y322" s="351"/>
      <c r="Z322" s="351"/>
      <c r="AA322" s="351"/>
      <c r="AB322" s="351"/>
      <c r="AC322" s="351"/>
      <c r="AD322" s="83"/>
    </row>
    <row r="323" spans="1:30" s="206" customFormat="1" ht="18" hidden="1" customHeight="1">
      <c r="A323" s="121"/>
      <c r="B323" s="107"/>
      <c r="C323" s="108"/>
      <c r="D323" s="42"/>
      <c r="E323" s="43"/>
      <c r="F323" s="44"/>
      <c r="G323" s="159"/>
      <c r="H323" s="144"/>
      <c r="I323" s="157"/>
      <c r="J323" s="106"/>
      <c r="K323" s="87">
        <f t="shared" si="17"/>
        <v>0</v>
      </c>
      <c r="L323" s="87">
        <f t="shared" si="18"/>
        <v>0</v>
      </c>
      <c r="M323" s="46">
        <f t="shared" si="19"/>
        <v>0</v>
      </c>
      <c r="N323" s="351"/>
      <c r="O323" s="351"/>
      <c r="P323" s="390"/>
      <c r="Q323" s="351"/>
      <c r="R323" s="351"/>
      <c r="S323" s="351"/>
      <c r="T323" s="351"/>
      <c r="U323" s="351"/>
      <c r="V323" s="351"/>
      <c r="W323" s="351"/>
      <c r="X323" s="351"/>
      <c r="Y323" s="351"/>
      <c r="Z323" s="351"/>
      <c r="AA323" s="351"/>
      <c r="AB323" s="351"/>
      <c r="AC323" s="351"/>
      <c r="AD323" s="83"/>
    </row>
    <row r="324" spans="1:30" s="206" customFormat="1" ht="18" hidden="1" customHeight="1">
      <c r="A324" s="121"/>
      <c r="B324" s="107"/>
      <c r="C324" s="108"/>
      <c r="D324" s="42"/>
      <c r="E324" s="43"/>
      <c r="F324" s="44"/>
      <c r="G324" s="159"/>
      <c r="H324" s="144"/>
      <c r="I324" s="157"/>
      <c r="J324" s="106"/>
      <c r="K324" s="87">
        <f t="shared" si="17"/>
        <v>0</v>
      </c>
      <c r="L324" s="87">
        <f t="shared" si="18"/>
        <v>0</v>
      </c>
      <c r="M324" s="46">
        <f t="shared" si="19"/>
        <v>0</v>
      </c>
      <c r="N324" s="351"/>
      <c r="O324" s="351"/>
      <c r="P324" s="390"/>
      <c r="Q324" s="351"/>
      <c r="R324" s="351"/>
      <c r="S324" s="351"/>
      <c r="T324" s="351"/>
      <c r="U324" s="351"/>
      <c r="V324" s="351"/>
      <c r="W324" s="351"/>
      <c r="X324" s="351"/>
      <c r="Y324" s="351"/>
      <c r="Z324" s="351"/>
      <c r="AA324" s="351"/>
      <c r="AB324" s="351"/>
      <c r="AC324" s="351"/>
      <c r="AD324" s="83"/>
    </row>
    <row r="325" spans="1:30" ht="18" customHeight="1">
      <c r="A325" s="104">
        <v>17</v>
      </c>
      <c r="B325" s="60" t="s">
        <v>108</v>
      </c>
      <c r="C325" s="61" t="s">
        <v>109</v>
      </c>
      <c r="D325" s="42" t="s">
        <v>336</v>
      </c>
      <c r="E325" s="43" t="s">
        <v>178</v>
      </c>
      <c r="F325" s="44" t="s">
        <v>179</v>
      </c>
      <c r="G325" s="160">
        <v>1</v>
      </c>
      <c r="H325" s="161">
        <v>45</v>
      </c>
      <c r="I325" s="162">
        <v>0</v>
      </c>
      <c r="J325" s="106">
        <v>65</v>
      </c>
      <c r="K325" s="87">
        <f t="shared" si="17"/>
        <v>1.3</v>
      </c>
      <c r="L325" s="87">
        <f t="shared" si="18"/>
        <v>0</v>
      </c>
      <c r="M325" s="46">
        <f t="shared" si="19"/>
        <v>58.5</v>
      </c>
      <c r="N325" s="367">
        <v>67.5</v>
      </c>
      <c r="O325" s="354">
        <v>0</v>
      </c>
      <c r="P325" s="352">
        <f>SUM(M325:M344)+N325+O325</f>
        <v>1034.5</v>
      </c>
      <c r="Q325" s="354">
        <v>0</v>
      </c>
      <c r="R325" s="352">
        <v>52</v>
      </c>
      <c r="S325" s="358">
        <v>450</v>
      </c>
      <c r="T325" s="354">
        <v>450</v>
      </c>
      <c r="U325" s="358">
        <v>112</v>
      </c>
      <c r="V325" s="356">
        <v>112</v>
      </c>
      <c r="W325" s="358">
        <v>56</v>
      </c>
      <c r="X325" s="354">
        <v>56</v>
      </c>
      <c r="Y325" s="352">
        <f>ROUND((P325-T325),1)</f>
        <v>584.5</v>
      </c>
      <c r="Z325" s="350">
        <f>IF(OR(SUM(V325:V344)="",SUM(Q325:Q344)=""),0,IF(OR(SUM(U325:U344)=320,SUM(V325:V344)&gt;0),ROUND((SUM(Q325:Q344)-SUM(V325:V344)),1),0))</f>
        <v>-112</v>
      </c>
      <c r="AA325" s="350">
        <f>IF(OR(SUM(X325:X344)="",SUM(R325:R344)=""),0,IF(OR(SUM(W325:W344)=160,SUM(X325:X344)&gt;0),ROUND((SUM(R325:R344)-SUM(X325:X344)),1),0))</f>
        <v>-4</v>
      </c>
      <c r="AB325" s="361"/>
      <c r="AC325" s="363">
        <f>SUM(Y325:AA344)</f>
        <v>468.5</v>
      </c>
      <c r="AD325" s="363"/>
    </row>
    <row r="326" spans="1:30" ht="18" customHeight="1">
      <c r="A326" s="90"/>
      <c r="B326" s="107"/>
      <c r="C326" s="108"/>
      <c r="D326" s="42" t="s">
        <v>336</v>
      </c>
      <c r="E326" s="43" t="s">
        <v>533</v>
      </c>
      <c r="F326" s="44" t="s">
        <v>179</v>
      </c>
      <c r="G326" s="62">
        <v>1</v>
      </c>
      <c r="H326" s="163">
        <v>0</v>
      </c>
      <c r="I326" s="164">
        <v>60</v>
      </c>
      <c r="J326" s="106">
        <v>33</v>
      </c>
      <c r="K326" s="87">
        <f t="shared" ref="K326:K389" si="20">IF(OR(LEFT(E326,2)="ĐA",LEFT(E326,2)="DA",LEFT(E326,5)="Đồ án",LEFT(E326,5)="Đồán ",LEFT(E326,9)="Sinh hoạt",LEFT(E326,9)="sinh hoạt",LEFT(E326,6)="Cố vấn",LEFT(E326,6)="cố vấn",LEFT(E326,4)="cvht",LEFT(E326,4)="CVHT",LEFT(E326,4)="shcn",LEFT(E326,4)="SHCN"),0,(IF(AND(H326&gt;0,J326&gt;0),IF(J326&gt;60,1.3,IF(J326&gt;35,1.2,1)),0)))</f>
        <v>0</v>
      </c>
      <c r="L326" s="87">
        <f t="shared" ref="L326:L389" si="21">IF(OR(LEFT(E326,2)="ĐA",LEFT(E326,2)="DA",LEFT(E326,5)="Đồ án",LEFT(E326,5)="Đồán "),0,IF(AND(J326&gt;0,I326&gt;0),IF(AND(OR(LEFT(E326,4)="GDQP",LEFT(E326,4)="gdqp",LEFT(E326,19)="Giáo dục quốc phòng"),J326&gt;50),1.3,IF(J326&gt;35,1.2,IF(J326&gt;29,1.1,1))),0))</f>
        <v>1.1000000000000001</v>
      </c>
      <c r="M326" s="46">
        <f t="shared" ref="M326:M389" si="22">ROUND(IF(OR(LEFT(E326,2)="ĐA",LEFT(E326,2)="DA",LEFT(E326,5)="Đồ án",LEFT(E326,5)="Đồán "),J326*0.5,(IF(H326&gt;0,H326*K326,"0")+IF(I326&gt;0,(I326*0.75)*L326,"0"))),1)</f>
        <v>49.5</v>
      </c>
      <c r="N326" s="336"/>
      <c r="O326" s="336"/>
      <c r="P326" s="336"/>
      <c r="Q326" s="336"/>
      <c r="R326" s="336"/>
      <c r="S326" s="336"/>
      <c r="T326" s="336"/>
      <c r="U326" s="336"/>
      <c r="V326" s="336"/>
      <c r="W326" s="336"/>
      <c r="X326" s="336"/>
      <c r="Y326" s="336"/>
      <c r="Z326" s="336"/>
      <c r="AA326" s="336"/>
      <c r="AB326" s="336"/>
      <c r="AC326" s="336"/>
      <c r="AD326" s="336"/>
    </row>
    <row r="327" spans="1:30" ht="18" customHeight="1">
      <c r="A327" s="90"/>
      <c r="B327" s="107"/>
      <c r="C327" s="108"/>
      <c r="D327" s="42" t="s">
        <v>336</v>
      </c>
      <c r="E327" s="43" t="s">
        <v>534</v>
      </c>
      <c r="F327" s="44" t="s">
        <v>532</v>
      </c>
      <c r="G327" s="62">
        <v>1</v>
      </c>
      <c r="H327" s="165">
        <v>0</v>
      </c>
      <c r="I327" s="166">
        <v>60</v>
      </c>
      <c r="J327" s="106">
        <v>32</v>
      </c>
      <c r="K327" s="87">
        <f t="shared" si="20"/>
        <v>0</v>
      </c>
      <c r="L327" s="87">
        <f t="shared" si="21"/>
        <v>1.1000000000000001</v>
      </c>
      <c r="M327" s="46">
        <f t="shared" si="22"/>
        <v>49.5</v>
      </c>
      <c r="N327" s="336"/>
      <c r="O327" s="336"/>
      <c r="P327" s="336"/>
      <c r="Q327" s="336"/>
      <c r="R327" s="336"/>
      <c r="S327" s="336"/>
      <c r="T327" s="336"/>
      <c r="U327" s="336"/>
      <c r="V327" s="336"/>
      <c r="W327" s="336"/>
      <c r="X327" s="336"/>
      <c r="Y327" s="336"/>
      <c r="Z327" s="336"/>
      <c r="AA327" s="336"/>
      <c r="AB327" s="336"/>
      <c r="AC327" s="336"/>
      <c r="AD327" s="336"/>
    </row>
    <row r="328" spans="1:30" ht="18" customHeight="1">
      <c r="A328" s="90"/>
      <c r="B328" s="107"/>
      <c r="C328" s="108"/>
      <c r="D328" s="42" t="s">
        <v>337</v>
      </c>
      <c r="E328" s="43" t="s">
        <v>180</v>
      </c>
      <c r="F328" s="44" t="s">
        <v>181</v>
      </c>
      <c r="G328" s="62">
        <v>1</v>
      </c>
      <c r="H328" s="165">
        <v>60</v>
      </c>
      <c r="I328" s="166">
        <v>30</v>
      </c>
      <c r="J328" s="106">
        <v>43</v>
      </c>
      <c r="K328" s="87">
        <f t="shared" si="20"/>
        <v>1.2</v>
      </c>
      <c r="L328" s="87">
        <f t="shared" si="21"/>
        <v>1.2</v>
      </c>
      <c r="M328" s="46">
        <f t="shared" si="22"/>
        <v>99</v>
      </c>
      <c r="N328" s="336"/>
      <c r="O328" s="336"/>
      <c r="P328" s="336"/>
      <c r="Q328" s="336"/>
      <c r="R328" s="336"/>
      <c r="S328" s="336"/>
      <c r="T328" s="336"/>
      <c r="U328" s="336"/>
      <c r="V328" s="336"/>
      <c r="W328" s="336"/>
      <c r="X328" s="336"/>
      <c r="Y328" s="336"/>
      <c r="Z328" s="336"/>
      <c r="AA328" s="336"/>
      <c r="AB328" s="336"/>
      <c r="AC328" s="336"/>
      <c r="AD328" s="336"/>
    </row>
    <row r="329" spans="1:30" ht="18" customHeight="1">
      <c r="A329" s="90"/>
      <c r="B329" s="107"/>
      <c r="C329" s="108"/>
      <c r="D329" s="42"/>
      <c r="E329" s="207" t="s">
        <v>190</v>
      </c>
      <c r="F329" s="208" t="s">
        <v>181</v>
      </c>
      <c r="G329" s="213">
        <v>1</v>
      </c>
      <c r="H329" s="214"/>
      <c r="I329" s="215"/>
      <c r="J329" s="212">
        <v>43</v>
      </c>
      <c r="K329" s="87">
        <f t="shared" si="20"/>
        <v>0</v>
      </c>
      <c r="L329" s="87">
        <f t="shared" si="21"/>
        <v>0</v>
      </c>
      <c r="M329" s="46">
        <f t="shared" si="22"/>
        <v>21.5</v>
      </c>
      <c r="N329" s="336"/>
      <c r="O329" s="336"/>
      <c r="P329" s="336"/>
      <c r="Q329" s="336"/>
      <c r="R329" s="336"/>
      <c r="S329" s="336"/>
      <c r="T329" s="336"/>
      <c r="U329" s="336"/>
      <c r="V329" s="336"/>
      <c r="W329" s="336"/>
      <c r="X329" s="336"/>
      <c r="Y329" s="336"/>
      <c r="Z329" s="336"/>
      <c r="AA329" s="336"/>
      <c r="AB329" s="336"/>
      <c r="AC329" s="336"/>
      <c r="AD329" s="336"/>
    </row>
    <row r="330" spans="1:30" ht="18" customHeight="1">
      <c r="A330" s="90"/>
      <c r="B330" s="107"/>
      <c r="C330" s="108"/>
      <c r="D330" s="42" t="s">
        <v>338</v>
      </c>
      <c r="E330" s="43" t="s">
        <v>182</v>
      </c>
      <c r="F330" s="44" t="s">
        <v>169</v>
      </c>
      <c r="G330" s="62">
        <v>1</v>
      </c>
      <c r="H330" s="163">
        <v>45</v>
      </c>
      <c r="I330" s="164">
        <v>30</v>
      </c>
      <c r="J330" s="106">
        <v>37</v>
      </c>
      <c r="K330" s="87">
        <f t="shared" si="20"/>
        <v>1.2</v>
      </c>
      <c r="L330" s="87">
        <f t="shared" si="21"/>
        <v>1.2</v>
      </c>
      <c r="M330" s="46">
        <f t="shared" si="22"/>
        <v>81</v>
      </c>
      <c r="N330" s="336"/>
      <c r="O330" s="336"/>
      <c r="P330" s="336"/>
      <c r="Q330" s="336"/>
      <c r="R330" s="336"/>
      <c r="S330" s="336"/>
      <c r="T330" s="336"/>
      <c r="U330" s="336"/>
      <c r="V330" s="336"/>
      <c r="W330" s="336"/>
      <c r="X330" s="336"/>
      <c r="Y330" s="336"/>
      <c r="Z330" s="336"/>
      <c r="AA330" s="336"/>
      <c r="AB330" s="336"/>
      <c r="AC330" s="336"/>
      <c r="AD330" s="336"/>
    </row>
    <row r="331" spans="1:30" ht="18" customHeight="1">
      <c r="A331" s="121"/>
      <c r="B331" s="107"/>
      <c r="C331" s="108"/>
      <c r="D331" s="42" t="s">
        <v>339</v>
      </c>
      <c r="E331" s="43" t="s">
        <v>161</v>
      </c>
      <c r="F331" s="44" t="s">
        <v>183</v>
      </c>
      <c r="G331" s="62">
        <v>1</v>
      </c>
      <c r="H331" s="163">
        <v>30</v>
      </c>
      <c r="I331" s="164">
        <v>60</v>
      </c>
      <c r="J331" s="106">
        <v>39</v>
      </c>
      <c r="K331" s="87">
        <f t="shared" si="20"/>
        <v>1.2</v>
      </c>
      <c r="L331" s="87">
        <f t="shared" si="21"/>
        <v>1.2</v>
      </c>
      <c r="M331" s="46">
        <f t="shared" si="22"/>
        <v>90</v>
      </c>
      <c r="N331" s="351"/>
      <c r="O331" s="351"/>
      <c r="P331" s="351"/>
      <c r="Q331" s="351"/>
      <c r="R331" s="351"/>
      <c r="S331" s="351"/>
      <c r="T331" s="351"/>
      <c r="U331" s="351"/>
      <c r="V331" s="351"/>
      <c r="W331" s="351"/>
      <c r="X331" s="351"/>
      <c r="Y331" s="351"/>
      <c r="Z331" s="351"/>
      <c r="AA331" s="351"/>
      <c r="AB331" s="351"/>
      <c r="AC331" s="351"/>
      <c r="AD331" s="351"/>
    </row>
    <row r="332" spans="1:30" ht="18" customHeight="1">
      <c r="A332" s="121"/>
      <c r="B332" s="107"/>
      <c r="C332" s="108"/>
      <c r="D332" s="42"/>
      <c r="E332" s="43" t="s">
        <v>218</v>
      </c>
      <c r="F332" s="44" t="s">
        <v>183</v>
      </c>
      <c r="G332" s="227"/>
      <c r="H332" s="228"/>
      <c r="I332" s="229"/>
      <c r="J332" s="106"/>
      <c r="K332" s="87">
        <f t="shared" si="20"/>
        <v>0</v>
      </c>
      <c r="L332" s="87">
        <f t="shared" si="21"/>
        <v>0</v>
      </c>
      <c r="M332" s="46">
        <f t="shared" si="22"/>
        <v>0</v>
      </c>
      <c r="N332" s="351"/>
      <c r="O332" s="351"/>
      <c r="P332" s="351"/>
      <c r="Q332" s="351"/>
      <c r="R332" s="351"/>
      <c r="S332" s="351"/>
      <c r="T332" s="351"/>
      <c r="U332" s="351"/>
      <c r="V332" s="351"/>
      <c r="W332" s="351"/>
      <c r="X332" s="351"/>
      <c r="Y332" s="351"/>
      <c r="Z332" s="351"/>
      <c r="AA332" s="351"/>
      <c r="AB332" s="351"/>
      <c r="AC332" s="351"/>
      <c r="AD332" s="351"/>
    </row>
    <row r="333" spans="1:30" s="206" customFormat="1" ht="18" customHeight="1">
      <c r="A333" s="121"/>
      <c r="B333" s="107"/>
      <c r="C333" s="108"/>
      <c r="D333" s="42"/>
      <c r="E333" s="43" t="s">
        <v>408</v>
      </c>
      <c r="F333" s="44" t="s">
        <v>382</v>
      </c>
      <c r="G333" s="230">
        <v>2</v>
      </c>
      <c r="H333" s="163">
        <v>45</v>
      </c>
      <c r="I333" s="164">
        <v>30</v>
      </c>
      <c r="J333" s="106">
        <v>40</v>
      </c>
      <c r="K333" s="87">
        <f t="shared" si="20"/>
        <v>1.2</v>
      </c>
      <c r="L333" s="87">
        <f t="shared" si="21"/>
        <v>1.2</v>
      </c>
      <c r="M333" s="46">
        <f t="shared" si="22"/>
        <v>81</v>
      </c>
      <c r="N333" s="351"/>
      <c r="O333" s="351"/>
      <c r="P333" s="351"/>
      <c r="Q333" s="351"/>
      <c r="R333" s="351"/>
      <c r="S333" s="351"/>
      <c r="T333" s="351"/>
      <c r="U333" s="351"/>
      <c r="V333" s="351"/>
      <c r="W333" s="351"/>
      <c r="X333" s="351"/>
      <c r="Y333" s="351"/>
      <c r="Z333" s="351"/>
      <c r="AA333" s="351"/>
      <c r="AB333" s="351"/>
      <c r="AC333" s="351"/>
      <c r="AD333" s="351"/>
    </row>
    <row r="334" spans="1:30" ht="18" customHeight="1">
      <c r="A334" s="121"/>
      <c r="B334" s="107"/>
      <c r="C334" s="108"/>
      <c r="D334" s="42"/>
      <c r="E334" s="43" t="s">
        <v>399</v>
      </c>
      <c r="F334" s="44" t="s">
        <v>202</v>
      </c>
      <c r="G334" s="62">
        <v>2</v>
      </c>
      <c r="H334" s="163">
        <v>45</v>
      </c>
      <c r="I334" s="164">
        <v>30</v>
      </c>
      <c r="J334" s="106">
        <v>40</v>
      </c>
      <c r="K334" s="87">
        <f t="shared" si="20"/>
        <v>1.2</v>
      </c>
      <c r="L334" s="87">
        <f t="shared" si="21"/>
        <v>1.2</v>
      </c>
      <c r="M334" s="46">
        <f t="shared" si="22"/>
        <v>81</v>
      </c>
      <c r="N334" s="351"/>
      <c r="O334" s="351"/>
      <c r="P334" s="351"/>
      <c r="Q334" s="351"/>
      <c r="R334" s="351"/>
      <c r="S334" s="351"/>
      <c r="T334" s="351"/>
      <c r="U334" s="351"/>
      <c r="V334" s="351"/>
      <c r="W334" s="351"/>
      <c r="X334" s="351"/>
      <c r="Y334" s="351"/>
      <c r="Z334" s="351"/>
      <c r="AA334" s="351"/>
      <c r="AB334" s="351"/>
      <c r="AC334" s="351"/>
      <c r="AD334" s="351"/>
    </row>
    <row r="335" spans="1:30" s="206" customFormat="1" ht="18" customHeight="1">
      <c r="A335" s="121"/>
      <c r="B335" s="107"/>
      <c r="C335" s="108"/>
      <c r="D335" s="42"/>
      <c r="E335" s="43" t="s">
        <v>399</v>
      </c>
      <c r="F335" s="44" t="s">
        <v>237</v>
      </c>
      <c r="G335" s="62">
        <v>2</v>
      </c>
      <c r="H335" s="163">
        <v>45</v>
      </c>
      <c r="I335" s="164">
        <v>30</v>
      </c>
      <c r="J335" s="106">
        <v>40</v>
      </c>
      <c r="K335" s="87">
        <f t="shared" si="20"/>
        <v>1.2</v>
      </c>
      <c r="L335" s="87">
        <f t="shared" si="21"/>
        <v>1.2</v>
      </c>
      <c r="M335" s="46">
        <f t="shared" si="22"/>
        <v>81</v>
      </c>
      <c r="N335" s="351"/>
      <c r="O335" s="351"/>
      <c r="P335" s="351"/>
      <c r="Q335" s="351"/>
      <c r="R335" s="351"/>
      <c r="S335" s="351"/>
      <c r="T335" s="351"/>
      <c r="U335" s="351"/>
      <c r="V335" s="351"/>
      <c r="W335" s="351"/>
      <c r="X335" s="351"/>
      <c r="Y335" s="351"/>
      <c r="Z335" s="351"/>
      <c r="AA335" s="351"/>
      <c r="AB335" s="351"/>
      <c r="AC335" s="351"/>
      <c r="AD335" s="351"/>
    </row>
    <row r="336" spans="1:30" ht="18" customHeight="1">
      <c r="A336" s="121"/>
      <c r="B336" s="107"/>
      <c r="C336" s="108"/>
      <c r="D336" s="42"/>
      <c r="E336" s="43" t="s">
        <v>399</v>
      </c>
      <c r="F336" s="44" t="s">
        <v>280</v>
      </c>
      <c r="G336" s="62">
        <v>2</v>
      </c>
      <c r="H336" s="163">
        <v>45</v>
      </c>
      <c r="I336" s="164">
        <v>30</v>
      </c>
      <c r="J336" s="106">
        <v>40</v>
      </c>
      <c r="K336" s="87">
        <f t="shared" si="20"/>
        <v>1.2</v>
      </c>
      <c r="L336" s="87">
        <f t="shared" si="21"/>
        <v>1.2</v>
      </c>
      <c r="M336" s="46">
        <f t="shared" si="22"/>
        <v>81</v>
      </c>
      <c r="N336" s="351"/>
      <c r="O336" s="351"/>
      <c r="P336" s="351"/>
      <c r="Q336" s="351"/>
      <c r="R336" s="351"/>
      <c r="S336" s="351"/>
      <c r="T336" s="351"/>
      <c r="U336" s="351"/>
      <c r="V336" s="351"/>
      <c r="W336" s="351"/>
      <c r="X336" s="351"/>
      <c r="Y336" s="351"/>
      <c r="Z336" s="351"/>
      <c r="AA336" s="351"/>
      <c r="AB336" s="351"/>
      <c r="AC336" s="351"/>
      <c r="AD336" s="351"/>
    </row>
    <row r="337" spans="1:30" s="225" customFormat="1" ht="18" customHeight="1">
      <c r="A337" s="121"/>
      <c r="B337" s="107"/>
      <c r="C337" s="108"/>
      <c r="D337" s="42"/>
      <c r="E337" s="207" t="s">
        <v>395</v>
      </c>
      <c r="F337" s="208" t="s">
        <v>205</v>
      </c>
      <c r="G337" s="309">
        <v>2</v>
      </c>
      <c r="H337" s="232"/>
      <c r="I337" s="231"/>
      <c r="J337" s="212">
        <v>28</v>
      </c>
      <c r="K337" s="307">
        <v>0</v>
      </c>
      <c r="L337" s="307">
        <v>0</v>
      </c>
      <c r="M337" s="308">
        <v>14</v>
      </c>
      <c r="N337" s="351"/>
      <c r="O337" s="351"/>
      <c r="P337" s="351"/>
      <c r="Q337" s="351"/>
      <c r="R337" s="351"/>
      <c r="S337" s="351"/>
      <c r="T337" s="351"/>
      <c r="U337" s="351"/>
      <c r="V337" s="351"/>
      <c r="W337" s="351"/>
      <c r="X337" s="351"/>
      <c r="Y337" s="351"/>
      <c r="Z337" s="351"/>
      <c r="AA337" s="351"/>
      <c r="AB337" s="351"/>
      <c r="AC337" s="351"/>
      <c r="AD337" s="351"/>
    </row>
    <row r="338" spans="1:30" ht="18" customHeight="1">
      <c r="A338" s="90"/>
      <c r="B338" s="107"/>
      <c r="C338" s="108"/>
      <c r="D338" s="42"/>
      <c r="E338" s="43" t="s">
        <v>161</v>
      </c>
      <c r="F338" s="44" t="s">
        <v>423</v>
      </c>
      <c r="G338" s="62">
        <v>2</v>
      </c>
      <c r="H338" s="163">
        <v>30</v>
      </c>
      <c r="I338" s="164">
        <v>60</v>
      </c>
      <c r="J338" s="106">
        <v>40</v>
      </c>
      <c r="K338" s="87">
        <f t="shared" si="20"/>
        <v>1.2</v>
      </c>
      <c r="L338" s="87">
        <f t="shared" si="21"/>
        <v>1.2</v>
      </c>
      <c r="M338" s="46">
        <f t="shared" si="22"/>
        <v>90</v>
      </c>
      <c r="N338" s="336"/>
      <c r="O338" s="336"/>
      <c r="P338" s="336"/>
      <c r="Q338" s="336"/>
      <c r="R338" s="336"/>
      <c r="S338" s="336"/>
      <c r="T338" s="336"/>
      <c r="U338" s="336"/>
      <c r="V338" s="336"/>
      <c r="W338" s="336"/>
      <c r="X338" s="336"/>
      <c r="Y338" s="336"/>
      <c r="Z338" s="336"/>
      <c r="AA338" s="336"/>
      <c r="AB338" s="336"/>
      <c r="AC338" s="336"/>
      <c r="AD338" s="336"/>
    </row>
    <row r="339" spans="1:30" ht="18" customHeight="1">
      <c r="A339" s="90"/>
      <c r="B339" s="107"/>
      <c r="C339" s="108"/>
      <c r="D339" s="42"/>
      <c r="E339" s="43" t="s">
        <v>161</v>
      </c>
      <c r="F339" s="44" t="s">
        <v>426</v>
      </c>
      <c r="G339" s="62">
        <v>2</v>
      </c>
      <c r="H339" s="163">
        <v>30</v>
      </c>
      <c r="I339" s="164">
        <v>60</v>
      </c>
      <c r="J339" s="106">
        <v>40</v>
      </c>
      <c r="K339" s="87">
        <f t="shared" si="20"/>
        <v>1.2</v>
      </c>
      <c r="L339" s="87">
        <f t="shared" si="21"/>
        <v>1.2</v>
      </c>
      <c r="M339" s="46">
        <f t="shared" si="22"/>
        <v>90</v>
      </c>
      <c r="N339" s="336"/>
      <c r="O339" s="336"/>
      <c r="P339" s="336"/>
      <c r="Q339" s="336"/>
      <c r="R339" s="336"/>
      <c r="S339" s="336"/>
      <c r="T339" s="336"/>
      <c r="U339" s="336"/>
      <c r="V339" s="336"/>
      <c r="W339" s="336"/>
      <c r="X339" s="336"/>
      <c r="Y339" s="336"/>
      <c r="Z339" s="336"/>
      <c r="AA339" s="336"/>
      <c r="AB339" s="336"/>
      <c r="AC339" s="336"/>
      <c r="AD339" s="336"/>
    </row>
    <row r="340" spans="1:30" s="264" customFormat="1" ht="18" hidden="1" customHeight="1">
      <c r="A340" s="121"/>
      <c r="B340" s="107"/>
      <c r="C340" s="108"/>
      <c r="D340" s="42"/>
      <c r="E340" s="43"/>
      <c r="F340" s="44"/>
      <c r="G340" s="62"/>
      <c r="H340" s="187"/>
      <c r="I340" s="188"/>
      <c r="J340" s="106"/>
      <c r="K340" s="87"/>
      <c r="L340" s="87"/>
      <c r="M340" s="46"/>
      <c r="N340" s="351"/>
      <c r="O340" s="351"/>
      <c r="P340" s="351"/>
      <c r="Q340" s="351"/>
      <c r="R340" s="351"/>
      <c r="S340" s="351"/>
      <c r="T340" s="351"/>
      <c r="U340" s="351"/>
      <c r="V340" s="351"/>
      <c r="W340" s="351"/>
      <c r="X340" s="351"/>
      <c r="Y340" s="351"/>
      <c r="Z340" s="351"/>
      <c r="AA340" s="351"/>
      <c r="AB340" s="351"/>
      <c r="AC340" s="351"/>
      <c r="AD340" s="351"/>
    </row>
    <row r="341" spans="1:30" s="264" customFormat="1" ht="18" hidden="1" customHeight="1">
      <c r="A341" s="121"/>
      <c r="B341" s="107"/>
      <c r="C341" s="108"/>
      <c r="D341" s="42"/>
      <c r="E341" s="43"/>
      <c r="F341" s="44"/>
      <c r="G341" s="62"/>
      <c r="H341" s="187"/>
      <c r="I341" s="188"/>
      <c r="J341" s="106"/>
      <c r="K341" s="87"/>
      <c r="L341" s="87"/>
      <c r="M341" s="46"/>
      <c r="N341" s="351"/>
      <c r="O341" s="351"/>
      <c r="P341" s="351"/>
      <c r="Q341" s="351"/>
      <c r="R341" s="351"/>
      <c r="S341" s="351"/>
      <c r="T341" s="351"/>
      <c r="U341" s="351"/>
      <c r="V341" s="351"/>
      <c r="W341" s="351"/>
      <c r="X341" s="351"/>
      <c r="Y341" s="351"/>
      <c r="Z341" s="351"/>
      <c r="AA341" s="351"/>
      <c r="AB341" s="351"/>
      <c r="AC341" s="351"/>
      <c r="AD341" s="351"/>
    </row>
    <row r="342" spans="1:30" s="264" customFormat="1" ht="18" hidden="1" customHeight="1">
      <c r="A342" s="121"/>
      <c r="B342" s="107"/>
      <c r="C342" s="108"/>
      <c r="D342" s="42"/>
      <c r="E342" s="43"/>
      <c r="F342" s="44"/>
      <c r="G342" s="62"/>
      <c r="H342" s="187"/>
      <c r="I342" s="188"/>
      <c r="J342" s="106"/>
      <c r="K342" s="87"/>
      <c r="L342" s="87"/>
      <c r="M342" s="46"/>
      <c r="N342" s="351"/>
      <c r="O342" s="351"/>
      <c r="P342" s="351"/>
      <c r="Q342" s="351"/>
      <c r="R342" s="351"/>
      <c r="S342" s="351"/>
      <c r="T342" s="351"/>
      <c r="U342" s="351"/>
      <c r="V342" s="351"/>
      <c r="W342" s="351"/>
      <c r="X342" s="351"/>
      <c r="Y342" s="351"/>
      <c r="Z342" s="351"/>
      <c r="AA342" s="351"/>
      <c r="AB342" s="351"/>
      <c r="AC342" s="351"/>
      <c r="AD342" s="351"/>
    </row>
    <row r="343" spans="1:30" ht="18" hidden="1" customHeight="1">
      <c r="A343" s="121"/>
      <c r="B343" s="107"/>
      <c r="C343" s="108"/>
      <c r="D343" s="42"/>
      <c r="E343" s="43"/>
      <c r="F343" s="44"/>
      <c r="G343" s="62"/>
      <c r="H343" s="187"/>
      <c r="I343" s="188"/>
      <c r="J343" s="106"/>
      <c r="K343" s="87">
        <f t="shared" si="20"/>
        <v>0</v>
      </c>
      <c r="L343" s="87">
        <f t="shared" si="21"/>
        <v>0</v>
      </c>
      <c r="M343" s="46">
        <f t="shared" si="22"/>
        <v>0</v>
      </c>
      <c r="N343" s="351"/>
      <c r="O343" s="351"/>
      <c r="P343" s="351"/>
      <c r="Q343" s="351"/>
      <c r="R343" s="351"/>
      <c r="S343" s="351"/>
      <c r="T343" s="351"/>
      <c r="U343" s="351"/>
      <c r="V343" s="351"/>
      <c r="W343" s="351"/>
      <c r="X343" s="351"/>
      <c r="Y343" s="351"/>
      <c r="Z343" s="351"/>
      <c r="AA343" s="351"/>
      <c r="AB343" s="351"/>
      <c r="AC343" s="351"/>
      <c r="AD343" s="351"/>
    </row>
    <row r="344" spans="1:30" ht="18" hidden="1" customHeight="1">
      <c r="A344" s="90"/>
      <c r="B344" s="107"/>
      <c r="C344" s="108"/>
      <c r="D344" s="42"/>
      <c r="E344" s="43"/>
      <c r="F344" s="44"/>
      <c r="G344" s="160"/>
      <c r="H344" s="167"/>
      <c r="I344" s="168"/>
      <c r="J344" s="169"/>
      <c r="K344" s="87">
        <f t="shared" si="20"/>
        <v>0</v>
      </c>
      <c r="L344" s="87">
        <f t="shared" si="21"/>
        <v>0</v>
      </c>
      <c r="M344" s="46">
        <f t="shared" si="22"/>
        <v>0</v>
      </c>
      <c r="N344" s="336"/>
      <c r="O344" s="336"/>
      <c r="P344" s="336"/>
      <c r="Q344" s="336"/>
      <c r="R344" s="336"/>
      <c r="S344" s="336"/>
      <c r="T344" s="336"/>
      <c r="U344" s="336"/>
      <c r="V344" s="336"/>
      <c r="W344" s="336"/>
      <c r="X344" s="336"/>
      <c r="Y344" s="336"/>
      <c r="Z344" s="336"/>
      <c r="AA344" s="336"/>
      <c r="AB344" s="336"/>
      <c r="AC344" s="336"/>
      <c r="AD344" s="336"/>
    </row>
    <row r="345" spans="1:30" ht="18" customHeight="1">
      <c r="A345" s="104">
        <v>18</v>
      </c>
      <c r="B345" s="60" t="s">
        <v>110</v>
      </c>
      <c r="C345" s="61" t="s">
        <v>111</v>
      </c>
      <c r="D345" s="42">
        <v>20200090201</v>
      </c>
      <c r="E345" s="43" t="s">
        <v>196</v>
      </c>
      <c r="F345" s="44" t="s">
        <v>197</v>
      </c>
      <c r="G345" s="158">
        <v>1</v>
      </c>
      <c r="H345" s="144">
        <v>45</v>
      </c>
      <c r="I345" s="157"/>
      <c r="J345" s="106">
        <v>58</v>
      </c>
      <c r="K345" s="87">
        <f t="shared" si="20"/>
        <v>1.2</v>
      </c>
      <c r="L345" s="87">
        <f t="shared" si="21"/>
        <v>0</v>
      </c>
      <c r="M345" s="46">
        <f t="shared" si="22"/>
        <v>54</v>
      </c>
      <c r="N345" s="367">
        <v>89.5</v>
      </c>
      <c r="O345" s="354"/>
      <c r="P345" s="352">
        <f>SUM(M345:M367)+N345+O345</f>
        <v>1191</v>
      </c>
      <c r="Q345" s="354">
        <v>0</v>
      </c>
      <c r="R345" s="352">
        <v>35</v>
      </c>
      <c r="S345" s="358">
        <v>450</v>
      </c>
      <c r="T345" s="354">
        <v>450</v>
      </c>
      <c r="U345" s="358">
        <v>112</v>
      </c>
      <c r="V345" s="356">
        <v>112</v>
      </c>
      <c r="W345" s="358">
        <v>56</v>
      </c>
      <c r="X345" s="354">
        <v>56</v>
      </c>
      <c r="Y345" s="352">
        <f>ROUND((P345-T345),1)</f>
        <v>741</v>
      </c>
      <c r="Z345" s="350">
        <v>-112</v>
      </c>
      <c r="AA345" s="350">
        <v>-21</v>
      </c>
      <c r="AB345" s="361"/>
      <c r="AC345" s="363">
        <f>SUM(Y345:AA367)</f>
        <v>608</v>
      </c>
      <c r="AD345" s="83"/>
    </row>
    <row r="346" spans="1:30" ht="18" customHeight="1">
      <c r="A346" s="90"/>
      <c r="B346" s="107"/>
      <c r="C346" s="108"/>
      <c r="D346" s="42">
        <v>20200090201</v>
      </c>
      <c r="E346" s="43" t="s">
        <v>198</v>
      </c>
      <c r="F346" s="44" t="s">
        <v>197</v>
      </c>
      <c r="G346" s="158">
        <v>1</v>
      </c>
      <c r="H346" s="144"/>
      <c r="I346" s="157">
        <v>60</v>
      </c>
      <c r="J346" s="106">
        <v>29</v>
      </c>
      <c r="K346" s="87">
        <f t="shared" si="20"/>
        <v>0</v>
      </c>
      <c r="L346" s="87">
        <f t="shared" si="21"/>
        <v>1</v>
      </c>
      <c r="M346" s="46">
        <f t="shared" si="22"/>
        <v>45</v>
      </c>
      <c r="N346" s="336"/>
      <c r="O346" s="336"/>
      <c r="P346" s="336"/>
      <c r="Q346" s="336"/>
      <c r="R346" s="336"/>
      <c r="S346" s="336"/>
      <c r="T346" s="336"/>
      <c r="U346" s="336"/>
      <c r="V346" s="336"/>
      <c r="W346" s="336"/>
      <c r="X346" s="336"/>
      <c r="Y346" s="336"/>
      <c r="Z346" s="336"/>
      <c r="AA346" s="336"/>
      <c r="AB346" s="336"/>
      <c r="AC346" s="336"/>
      <c r="AD346" s="83"/>
    </row>
    <row r="347" spans="1:30" ht="18" customHeight="1">
      <c r="A347" s="90"/>
      <c r="B347" s="107"/>
      <c r="C347" s="108"/>
      <c r="D347" s="42">
        <v>20200090201</v>
      </c>
      <c r="E347" s="43" t="s">
        <v>198</v>
      </c>
      <c r="F347" s="44" t="s">
        <v>197</v>
      </c>
      <c r="G347" s="158">
        <v>1</v>
      </c>
      <c r="H347" s="144"/>
      <c r="I347" s="157">
        <v>60</v>
      </c>
      <c r="J347" s="106">
        <v>29</v>
      </c>
      <c r="K347" s="87">
        <f t="shared" si="20"/>
        <v>0</v>
      </c>
      <c r="L347" s="87">
        <f t="shared" si="21"/>
        <v>1</v>
      </c>
      <c r="M347" s="46">
        <f t="shared" si="22"/>
        <v>45</v>
      </c>
      <c r="N347" s="336"/>
      <c r="O347" s="336"/>
      <c r="P347" s="336"/>
      <c r="Q347" s="336"/>
      <c r="R347" s="336"/>
      <c r="S347" s="336"/>
      <c r="T347" s="336"/>
      <c r="U347" s="336"/>
      <c r="V347" s="336"/>
      <c r="W347" s="336"/>
      <c r="X347" s="336"/>
      <c r="Y347" s="336"/>
      <c r="Z347" s="336"/>
      <c r="AA347" s="336"/>
      <c r="AB347" s="336"/>
      <c r="AC347" s="336"/>
      <c r="AD347" s="83"/>
    </row>
    <row r="348" spans="1:30" ht="18" customHeight="1">
      <c r="A348" s="90"/>
      <c r="B348" s="107"/>
      <c r="C348" s="108"/>
      <c r="D348" s="42">
        <v>71400119916</v>
      </c>
      <c r="E348" s="43" t="s">
        <v>161</v>
      </c>
      <c r="F348" s="44" t="s">
        <v>199</v>
      </c>
      <c r="G348" s="158">
        <v>1</v>
      </c>
      <c r="H348" s="144">
        <v>30</v>
      </c>
      <c r="I348" s="157">
        <v>60</v>
      </c>
      <c r="J348" s="106">
        <v>52</v>
      </c>
      <c r="K348" s="87">
        <f t="shared" si="20"/>
        <v>1.2</v>
      </c>
      <c r="L348" s="87">
        <f t="shared" si="21"/>
        <v>1.2</v>
      </c>
      <c r="M348" s="46">
        <f t="shared" si="22"/>
        <v>90</v>
      </c>
      <c r="N348" s="336"/>
      <c r="O348" s="336"/>
      <c r="P348" s="336"/>
      <c r="Q348" s="336"/>
      <c r="R348" s="336"/>
      <c r="S348" s="336"/>
      <c r="T348" s="336"/>
      <c r="U348" s="336"/>
      <c r="V348" s="336"/>
      <c r="W348" s="336"/>
      <c r="X348" s="336"/>
      <c r="Y348" s="336"/>
      <c r="Z348" s="336"/>
      <c r="AA348" s="336"/>
      <c r="AB348" s="336"/>
      <c r="AC348" s="336"/>
      <c r="AD348" s="83"/>
    </row>
    <row r="349" spans="1:30" ht="18" customHeight="1">
      <c r="A349" s="90"/>
      <c r="B349" s="107"/>
      <c r="C349" s="108"/>
      <c r="D349" s="42">
        <v>71400119910</v>
      </c>
      <c r="E349" s="43" t="s">
        <v>161</v>
      </c>
      <c r="F349" s="44" t="s">
        <v>200</v>
      </c>
      <c r="G349" s="158">
        <v>1</v>
      </c>
      <c r="H349" s="144">
        <v>30</v>
      </c>
      <c r="I349" s="157">
        <v>60</v>
      </c>
      <c r="J349" s="106">
        <v>52</v>
      </c>
      <c r="K349" s="87">
        <f t="shared" si="20"/>
        <v>1.2</v>
      </c>
      <c r="L349" s="87">
        <f t="shared" si="21"/>
        <v>1.2</v>
      </c>
      <c r="M349" s="46">
        <f t="shared" si="22"/>
        <v>90</v>
      </c>
      <c r="N349" s="336"/>
      <c r="O349" s="336"/>
      <c r="P349" s="336"/>
      <c r="Q349" s="336"/>
      <c r="R349" s="336"/>
      <c r="S349" s="336"/>
      <c r="T349" s="336"/>
      <c r="U349" s="336"/>
      <c r="V349" s="336"/>
      <c r="W349" s="336"/>
      <c r="X349" s="336"/>
      <c r="Y349" s="336"/>
      <c r="Z349" s="336"/>
      <c r="AA349" s="336"/>
      <c r="AB349" s="336"/>
      <c r="AC349" s="336"/>
      <c r="AD349" s="83"/>
    </row>
    <row r="350" spans="1:30" ht="18" customHeight="1">
      <c r="A350" s="90"/>
      <c r="B350" s="107"/>
      <c r="C350" s="108"/>
      <c r="D350" s="42">
        <v>20200015201</v>
      </c>
      <c r="E350" s="43" t="s">
        <v>201</v>
      </c>
      <c r="F350" s="44" t="s">
        <v>202</v>
      </c>
      <c r="G350" s="158">
        <v>1</v>
      </c>
      <c r="H350" s="144">
        <v>45</v>
      </c>
      <c r="I350" s="157">
        <v>30</v>
      </c>
      <c r="J350" s="106">
        <v>34</v>
      </c>
      <c r="K350" s="87">
        <f t="shared" si="20"/>
        <v>1</v>
      </c>
      <c r="L350" s="87">
        <f t="shared" si="21"/>
        <v>1.1000000000000001</v>
      </c>
      <c r="M350" s="46">
        <f t="shared" si="22"/>
        <v>69.8</v>
      </c>
      <c r="N350" s="336"/>
      <c r="O350" s="336"/>
      <c r="P350" s="336"/>
      <c r="Q350" s="336"/>
      <c r="R350" s="336"/>
      <c r="S350" s="336"/>
      <c r="T350" s="336"/>
      <c r="U350" s="336"/>
      <c r="V350" s="336"/>
      <c r="W350" s="336"/>
      <c r="X350" s="336"/>
      <c r="Y350" s="336"/>
      <c r="Z350" s="336"/>
      <c r="AA350" s="336"/>
      <c r="AB350" s="336"/>
      <c r="AC350" s="336"/>
      <c r="AD350" s="83"/>
    </row>
    <row r="351" spans="1:30" ht="18" customHeight="1">
      <c r="A351" s="90"/>
      <c r="B351" s="107"/>
      <c r="C351" s="108"/>
      <c r="D351" s="42">
        <v>21100149201</v>
      </c>
      <c r="E351" s="43" t="s">
        <v>203</v>
      </c>
      <c r="F351" s="44" t="s">
        <v>194</v>
      </c>
      <c r="G351" s="158">
        <v>1</v>
      </c>
      <c r="H351" s="144">
        <v>60</v>
      </c>
      <c r="I351" s="157">
        <v>30</v>
      </c>
      <c r="J351" s="106">
        <v>34</v>
      </c>
      <c r="K351" s="87">
        <f t="shared" si="20"/>
        <v>1</v>
      </c>
      <c r="L351" s="87">
        <f t="shared" si="21"/>
        <v>1.1000000000000001</v>
      </c>
      <c r="M351" s="46">
        <f t="shared" si="22"/>
        <v>84.8</v>
      </c>
      <c r="N351" s="336"/>
      <c r="O351" s="336"/>
      <c r="P351" s="336"/>
      <c r="Q351" s="336"/>
      <c r="R351" s="336"/>
      <c r="S351" s="336"/>
      <c r="T351" s="336"/>
      <c r="U351" s="336"/>
      <c r="V351" s="336"/>
      <c r="W351" s="336"/>
      <c r="X351" s="336"/>
      <c r="Y351" s="336"/>
      <c r="Z351" s="336"/>
      <c r="AA351" s="336"/>
      <c r="AB351" s="336"/>
      <c r="AC351" s="336"/>
      <c r="AD351" s="83"/>
    </row>
    <row r="352" spans="1:30" ht="18" customHeight="1">
      <c r="A352" s="90"/>
      <c r="B352" s="107"/>
      <c r="C352" s="108"/>
      <c r="D352" s="42">
        <v>21100151901</v>
      </c>
      <c r="E352" s="43" t="s">
        <v>204</v>
      </c>
      <c r="F352" s="44" t="s">
        <v>205</v>
      </c>
      <c r="G352" s="158">
        <v>1</v>
      </c>
      <c r="H352" s="144">
        <v>45</v>
      </c>
      <c r="I352" s="157">
        <v>30</v>
      </c>
      <c r="J352" s="106">
        <v>28</v>
      </c>
      <c r="K352" s="87">
        <f t="shared" si="20"/>
        <v>1</v>
      </c>
      <c r="L352" s="87">
        <f t="shared" si="21"/>
        <v>1</v>
      </c>
      <c r="M352" s="46">
        <f t="shared" si="22"/>
        <v>67.5</v>
      </c>
      <c r="N352" s="336"/>
      <c r="O352" s="336"/>
      <c r="P352" s="336"/>
      <c r="Q352" s="336"/>
      <c r="R352" s="336"/>
      <c r="S352" s="336"/>
      <c r="T352" s="336"/>
      <c r="U352" s="336"/>
      <c r="V352" s="336"/>
      <c r="W352" s="336"/>
      <c r="X352" s="336"/>
      <c r="Y352" s="336"/>
      <c r="Z352" s="336"/>
      <c r="AA352" s="336"/>
      <c r="AB352" s="336"/>
      <c r="AC352" s="336"/>
      <c r="AD352" s="83"/>
    </row>
    <row r="353" spans="1:30" ht="18" customHeight="1">
      <c r="A353" s="90"/>
      <c r="B353" s="107"/>
      <c r="C353" s="108"/>
      <c r="D353" s="42">
        <v>21100093907</v>
      </c>
      <c r="E353" s="43" t="s">
        <v>45</v>
      </c>
      <c r="F353" s="44" t="s">
        <v>206</v>
      </c>
      <c r="G353" s="158">
        <v>1</v>
      </c>
      <c r="H353" s="144">
        <v>15</v>
      </c>
      <c r="I353" s="157">
        <v>30</v>
      </c>
      <c r="J353" s="106">
        <v>42</v>
      </c>
      <c r="K353" s="87">
        <f t="shared" si="20"/>
        <v>1.2</v>
      </c>
      <c r="L353" s="87">
        <f t="shared" si="21"/>
        <v>1.2</v>
      </c>
      <c r="M353" s="46">
        <f t="shared" si="22"/>
        <v>45</v>
      </c>
      <c r="N353" s="336"/>
      <c r="O353" s="336"/>
      <c r="P353" s="336"/>
      <c r="Q353" s="336"/>
      <c r="R353" s="336"/>
      <c r="S353" s="336"/>
      <c r="T353" s="336"/>
      <c r="U353" s="336"/>
      <c r="V353" s="336"/>
      <c r="W353" s="336"/>
      <c r="X353" s="336"/>
      <c r="Y353" s="336"/>
      <c r="Z353" s="336"/>
      <c r="AA353" s="336"/>
      <c r="AB353" s="336"/>
      <c r="AC353" s="336"/>
      <c r="AD353" s="83"/>
    </row>
    <row r="354" spans="1:30" ht="18" customHeight="1">
      <c r="A354" s="90"/>
      <c r="B354" s="107"/>
      <c r="C354" s="108"/>
      <c r="D354" s="42"/>
      <c r="E354" s="43" t="s">
        <v>218</v>
      </c>
      <c r="F354" s="44" t="s">
        <v>202</v>
      </c>
      <c r="G354" s="158"/>
      <c r="H354" s="144"/>
      <c r="I354" s="157"/>
      <c r="J354" s="106"/>
      <c r="K354" s="87">
        <f t="shared" si="20"/>
        <v>0</v>
      </c>
      <c r="L354" s="87">
        <f t="shared" si="21"/>
        <v>0</v>
      </c>
      <c r="M354" s="46">
        <f t="shared" si="22"/>
        <v>0</v>
      </c>
      <c r="N354" s="336"/>
      <c r="O354" s="336"/>
      <c r="P354" s="336"/>
      <c r="Q354" s="336"/>
      <c r="R354" s="336"/>
      <c r="S354" s="336"/>
      <c r="T354" s="336"/>
      <c r="U354" s="336"/>
      <c r="V354" s="336"/>
      <c r="W354" s="336"/>
      <c r="X354" s="336"/>
      <c r="Y354" s="336"/>
      <c r="Z354" s="336"/>
      <c r="AA354" s="336"/>
      <c r="AB354" s="336"/>
      <c r="AC354" s="336"/>
      <c r="AD354" s="83"/>
    </row>
    <row r="355" spans="1:30" s="264" customFormat="1" ht="18" customHeight="1">
      <c r="A355" s="121"/>
      <c r="B355" s="107"/>
      <c r="C355" s="108"/>
      <c r="D355" s="43"/>
      <c r="E355" s="207" t="s">
        <v>411</v>
      </c>
      <c r="F355" s="208" t="s">
        <v>197</v>
      </c>
      <c r="G355" s="209">
        <v>2</v>
      </c>
      <c r="H355" s="210">
        <v>15</v>
      </c>
      <c r="I355" s="211"/>
      <c r="J355" s="212">
        <v>40</v>
      </c>
      <c r="K355" s="307">
        <v>1.2</v>
      </c>
      <c r="L355" s="307">
        <v>0</v>
      </c>
      <c r="M355" s="308">
        <f t="shared" si="22"/>
        <v>18</v>
      </c>
      <c r="N355" s="351"/>
      <c r="O355" s="351"/>
      <c r="P355" s="351"/>
      <c r="Q355" s="351"/>
      <c r="R355" s="351"/>
      <c r="S355" s="351"/>
      <c r="T355" s="351"/>
      <c r="U355" s="351"/>
      <c r="V355" s="351"/>
      <c r="W355" s="351"/>
      <c r="X355" s="351"/>
      <c r="Y355" s="351"/>
      <c r="Z355" s="351"/>
      <c r="AA355" s="351"/>
      <c r="AB355" s="351"/>
      <c r="AC355" s="351"/>
      <c r="AD355" s="83"/>
    </row>
    <row r="356" spans="1:30" ht="18" customHeight="1">
      <c r="A356" s="121"/>
      <c r="B356" s="107"/>
      <c r="C356" s="108"/>
      <c r="D356" s="43"/>
      <c r="E356" s="207" t="s">
        <v>190</v>
      </c>
      <c r="F356" s="208" t="s">
        <v>341</v>
      </c>
      <c r="G356" s="209">
        <v>1</v>
      </c>
      <c r="H356" s="210"/>
      <c r="I356" s="211"/>
      <c r="J356" s="212">
        <v>34</v>
      </c>
      <c r="K356" s="307">
        <f t="shared" si="20"/>
        <v>0</v>
      </c>
      <c r="L356" s="307">
        <f t="shared" si="21"/>
        <v>0</v>
      </c>
      <c r="M356" s="308">
        <f t="shared" si="22"/>
        <v>17</v>
      </c>
      <c r="N356" s="351"/>
      <c r="O356" s="351"/>
      <c r="P356" s="351"/>
      <c r="Q356" s="351"/>
      <c r="R356" s="351"/>
      <c r="S356" s="351"/>
      <c r="T356" s="351"/>
      <c r="U356" s="351"/>
      <c r="V356" s="351"/>
      <c r="W356" s="351"/>
      <c r="X356" s="351"/>
      <c r="Y356" s="351"/>
      <c r="Z356" s="351"/>
      <c r="AA356" s="351"/>
      <c r="AB356" s="351"/>
      <c r="AC356" s="351"/>
      <c r="AD356" s="83"/>
    </row>
    <row r="357" spans="1:30" s="264" customFormat="1" ht="18" customHeight="1">
      <c r="A357" s="121"/>
      <c r="B357" s="107"/>
      <c r="C357" s="108"/>
      <c r="D357" s="43"/>
      <c r="E357" s="207" t="s">
        <v>190</v>
      </c>
      <c r="F357" s="208" t="s">
        <v>382</v>
      </c>
      <c r="G357" s="209">
        <v>1</v>
      </c>
      <c r="H357" s="210"/>
      <c r="I357" s="211"/>
      <c r="J357" s="212">
        <v>40</v>
      </c>
      <c r="K357" s="307">
        <v>0</v>
      </c>
      <c r="L357" s="307">
        <v>0</v>
      </c>
      <c r="M357" s="308">
        <v>20</v>
      </c>
      <c r="N357" s="351"/>
      <c r="O357" s="351"/>
      <c r="P357" s="351"/>
      <c r="Q357" s="351"/>
      <c r="R357" s="351"/>
      <c r="S357" s="351"/>
      <c r="T357" s="351"/>
      <c r="U357" s="351"/>
      <c r="V357" s="351"/>
      <c r="W357" s="351"/>
      <c r="X357" s="351"/>
      <c r="Y357" s="351"/>
      <c r="Z357" s="351"/>
      <c r="AA357" s="351"/>
      <c r="AB357" s="351"/>
      <c r="AC357" s="351"/>
      <c r="AD357" s="83"/>
    </row>
    <row r="358" spans="1:30" ht="18" customHeight="1">
      <c r="A358" s="121"/>
      <c r="B358" s="107"/>
      <c r="C358" s="108"/>
      <c r="D358" s="43"/>
      <c r="E358" s="43" t="s">
        <v>201</v>
      </c>
      <c r="F358" s="44" t="s">
        <v>402</v>
      </c>
      <c r="G358" s="158">
        <v>2</v>
      </c>
      <c r="H358" s="189">
        <v>30</v>
      </c>
      <c r="I358" s="190">
        <v>60</v>
      </c>
      <c r="J358" s="106">
        <v>40</v>
      </c>
      <c r="K358" s="87">
        <f t="shared" si="20"/>
        <v>1.2</v>
      </c>
      <c r="L358" s="87">
        <f t="shared" si="21"/>
        <v>1.2</v>
      </c>
      <c r="M358" s="46">
        <f t="shared" si="22"/>
        <v>90</v>
      </c>
      <c r="N358" s="351"/>
      <c r="O358" s="351"/>
      <c r="P358" s="351"/>
      <c r="Q358" s="351"/>
      <c r="R358" s="351"/>
      <c r="S358" s="351"/>
      <c r="T358" s="351"/>
      <c r="U358" s="351"/>
      <c r="V358" s="351"/>
      <c r="W358" s="351"/>
      <c r="X358" s="351"/>
      <c r="Y358" s="351"/>
      <c r="Z358" s="351"/>
      <c r="AA358" s="351"/>
      <c r="AB358" s="351"/>
      <c r="AC358" s="351"/>
      <c r="AD358" s="83"/>
    </row>
    <row r="359" spans="1:30" ht="18" customHeight="1">
      <c r="A359" s="121"/>
      <c r="B359" s="107"/>
      <c r="C359" s="108"/>
      <c r="D359" s="43"/>
      <c r="E359" s="43" t="s">
        <v>403</v>
      </c>
      <c r="F359" s="44" t="s">
        <v>194</v>
      </c>
      <c r="G359" s="158">
        <v>2</v>
      </c>
      <c r="H359" s="189">
        <v>15</v>
      </c>
      <c r="I359" s="190">
        <v>30</v>
      </c>
      <c r="J359" s="106">
        <v>34</v>
      </c>
      <c r="K359" s="87">
        <f t="shared" si="20"/>
        <v>1</v>
      </c>
      <c r="L359" s="87">
        <f t="shared" si="21"/>
        <v>1.1000000000000001</v>
      </c>
      <c r="M359" s="46">
        <f t="shared" si="22"/>
        <v>39.799999999999997</v>
      </c>
      <c r="N359" s="351"/>
      <c r="O359" s="351"/>
      <c r="P359" s="351"/>
      <c r="Q359" s="351"/>
      <c r="R359" s="351"/>
      <c r="S359" s="351"/>
      <c r="T359" s="351"/>
      <c r="U359" s="351"/>
      <c r="V359" s="351"/>
      <c r="W359" s="351"/>
      <c r="X359" s="351"/>
      <c r="Y359" s="351"/>
      <c r="Z359" s="351"/>
      <c r="AA359" s="351"/>
      <c r="AB359" s="351"/>
      <c r="AC359" s="351"/>
      <c r="AD359" s="83"/>
    </row>
    <row r="360" spans="1:30" s="206" customFormat="1" ht="18" customHeight="1">
      <c r="A360" s="121"/>
      <c r="B360" s="107"/>
      <c r="C360" s="108"/>
      <c r="D360" s="43"/>
      <c r="E360" s="43" t="s">
        <v>403</v>
      </c>
      <c r="F360" s="44" t="s">
        <v>195</v>
      </c>
      <c r="G360" s="158">
        <v>2</v>
      </c>
      <c r="H360" s="189">
        <v>15</v>
      </c>
      <c r="I360" s="190">
        <v>30</v>
      </c>
      <c r="J360" s="106">
        <v>40</v>
      </c>
      <c r="K360" s="87">
        <f t="shared" si="20"/>
        <v>1.2</v>
      </c>
      <c r="L360" s="87">
        <f t="shared" si="21"/>
        <v>1.2</v>
      </c>
      <c r="M360" s="46">
        <f t="shared" si="22"/>
        <v>45</v>
      </c>
      <c r="N360" s="351"/>
      <c r="O360" s="351"/>
      <c r="P360" s="351"/>
      <c r="Q360" s="351"/>
      <c r="R360" s="351"/>
      <c r="S360" s="351"/>
      <c r="T360" s="351"/>
      <c r="U360" s="351"/>
      <c r="V360" s="351"/>
      <c r="W360" s="351"/>
      <c r="X360" s="351"/>
      <c r="Y360" s="351"/>
      <c r="Z360" s="351"/>
      <c r="AA360" s="351"/>
      <c r="AB360" s="351"/>
      <c r="AC360" s="351"/>
      <c r="AD360" s="83"/>
    </row>
    <row r="361" spans="1:30" s="206" customFormat="1" ht="18" customHeight="1">
      <c r="A361" s="121"/>
      <c r="B361" s="107"/>
      <c r="C361" s="108"/>
      <c r="D361" s="43"/>
      <c r="E361" s="43" t="s">
        <v>403</v>
      </c>
      <c r="F361" s="44" t="s">
        <v>209</v>
      </c>
      <c r="G361" s="158">
        <v>2</v>
      </c>
      <c r="H361" s="189">
        <v>15</v>
      </c>
      <c r="I361" s="190"/>
      <c r="J361" s="106">
        <v>30</v>
      </c>
      <c r="K361" s="87">
        <f t="shared" si="20"/>
        <v>1</v>
      </c>
      <c r="L361" s="87">
        <f t="shared" si="21"/>
        <v>0</v>
      </c>
      <c r="M361" s="46">
        <f t="shared" si="22"/>
        <v>15</v>
      </c>
      <c r="N361" s="351"/>
      <c r="O361" s="351"/>
      <c r="P361" s="351"/>
      <c r="Q361" s="351"/>
      <c r="R361" s="351"/>
      <c r="S361" s="351"/>
      <c r="T361" s="351"/>
      <c r="U361" s="351"/>
      <c r="V361" s="351"/>
      <c r="W361" s="351"/>
      <c r="X361" s="351"/>
      <c r="Y361" s="351"/>
      <c r="Z361" s="351"/>
      <c r="AA361" s="351"/>
      <c r="AB361" s="351"/>
      <c r="AC361" s="351"/>
      <c r="AD361" s="83"/>
    </row>
    <row r="362" spans="1:30" ht="18" customHeight="1">
      <c r="A362" s="121"/>
      <c r="B362" s="107"/>
      <c r="C362" s="108"/>
      <c r="D362" s="43"/>
      <c r="E362" s="43" t="s">
        <v>404</v>
      </c>
      <c r="F362" s="44" t="s">
        <v>209</v>
      </c>
      <c r="G362" s="158">
        <v>2</v>
      </c>
      <c r="H362" s="189"/>
      <c r="I362" s="190">
        <v>30</v>
      </c>
      <c r="J362" s="106">
        <v>30</v>
      </c>
      <c r="K362" s="87">
        <f t="shared" si="20"/>
        <v>0</v>
      </c>
      <c r="L362" s="87">
        <f t="shared" si="21"/>
        <v>1.1000000000000001</v>
      </c>
      <c r="M362" s="46">
        <f t="shared" si="22"/>
        <v>24.8</v>
      </c>
      <c r="N362" s="351"/>
      <c r="O362" s="351"/>
      <c r="P362" s="351"/>
      <c r="Q362" s="351"/>
      <c r="R362" s="351"/>
      <c r="S362" s="351"/>
      <c r="T362" s="351"/>
      <c r="U362" s="351"/>
      <c r="V362" s="351"/>
      <c r="W362" s="351"/>
      <c r="X362" s="351"/>
      <c r="Y362" s="351"/>
      <c r="Z362" s="351"/>
      <c r="AA362" s="351"/>
      <c r="AB362" s="351"/>
      <c r="AC362" s="351"/>
      <c r="AD362" s="83"/>
    </row>
    <row r="363" spans="1:30" s="206" customFormat="1" ht="18" customHeight="1">
      <c r="A363" s="121"/>
      <c r="B363" s="107"/>
      <c r="C363" s="108"/>
      <c r="D363" s="43"/>
      <c r="E363" s="43" t="s">
        <v>405</v>
      </c>
      <c r="F363" s="44" t="s">
        <v>209</v>
      </c>
      <c r="G363" s="158">
        <v>2</v>
      </c>
      <c r="H363" s="189"/>
      <c r="I363" s="190">
        <v>30</v>
      </c>
      <c r="J363" s="106">
        <v>30</v>
      </c>
      <c r="K363" s="87">
        <f t="shared" si="20"/>
        <v>0</v>
      </c>
      <c r="L363" s="87">
        <f t="shared" si="21"/>
        <v>1.1000000000000001</v>
      </c>
      <c r="M363" s="46">
        <f t="shared" si="22"/>
        <v>24.8</v>
      </c>
      <c r="N363" s="351"/>
      <c r="O363" s="351"/>
      <c r="P363" s="351"/>
      <c r="Q363" s="351"/>
      <c r="R363" s="351"/>
      <c r="S363" s="351"/>
      <c r="T363" s="351"/>
      <c r="U363" s="351"/>
      <c r="V363" s="351"/>
      <c r="W363" s="351"/>
      <c r="X363" s="351"/>
      <c r="Y363" s="351"/>
      <c r="Z363" s="351"/>
      <c r="AA363" s="351"/>
      <c r="AB363" s="351"/>
      <c r="AC363" s="351"/>
      <c r="AD363" s="83"/>
    </row>
    <row r="364" spans="1:30" ht="15.75" customHeight="1">
      <c r="A364" s="90"/>
      <c r="B364" s="107"/>
      <c r="C364" s="108"/>
      <c r="D364" s="158"/>
      <c r="E364" s="43" t="s">
        <v>531</v>
      </c>
      <c r="F364" s="44" t="s">
        <v>197</v>
      </c>
      <c r="G364" s="158">
        <v>2</v>
      </c>
      <c r="H364" s="158">
        <v>30</v>
      </c>
      <c r="I364" s="158"/>
      <c r="J364" s="106">
        <v>54</v>
      </c>
      <c r="K364" s="87">
        <f t="shared" si="20"/>
        <v>1.2</v>
      </c>
      <c r="L364" s="87">
        <f t="shared" si="21"/>
        <v>0</v>
      </c>
      <c r="M364" s="46">
        <f t="shared" si="22"/>
        <v>36</v>
      </c>
      <c r="N364" s="336"/>
      <c r="O364" s="336"/>
      <c r="P364" s="336"/>
      <c r="Q364" s="336"/>
      <c r="R364" s="336"/>
      <c r="S364" s="336"/>
      <c r="T364" s="336"/>
      <c r="U364" s="336"/>
      <c r="V364" s="336"/>
      <c r="W364" s="336"/>
      <c r="X364" s="336"/>
      <c r="Y364" s="336"/>
      <c r="Z364" s="336"/>
      <c r="AA364" s="336"/>
      <c r="AB364" s="336"/>
      <c r="AC364" s="336"/>
      <c r="AD364" s="83"/>
    </row>
    <row r="365" spans="1:30" s="225" customFormat="1" ht="15.75" customHeight="1">
      <c r="A365" s="121"/>
      <c r="B365" s="107"/>
      <c r="C365" s="108"/>
      <c r="D365" s="158"/>
      <c r="E365" s="43" t="s">
        <v>530</v>
      </c>
      <c r="F365" s="44" t="s">
        <v>197</v>
      </c>
      <c r="G365" s="158">
        <v>2</v>
      </c>
      <c r="H365" s="158"/>
      <c r="I365" s="158">
        <v>60</v>
      </c>
      <c r="J365" s="106">
        <v>27</v>
      </c>
      <c r="K365" s="310">
        <f t="shared" si="20"/>
        <v>0</v>
      </c>
      <c r="L365" s="310">
        <f t="shared" si="21"/>
        <v>1</v>
      </c>
      <c r="M365" s="311">
        <f t="shared" si="22"/>
        <v>45</v>
      </c>
      <c r="N365" s="351"/>
      <c r="O365" s="351"/>
      <c r="P365" s="351"/>
      <c r="Q365" s="351"/>
      <c r="R365" s="351"/>
      <c r="S365" s="351"/>
      <c r="T365" s="351"/>
      <c r="U365" s="351"/>
      <c r="V365" s="351"/>
      <c r="W365" s="351"/>
      <c r="X365" s="351"/>
      <c r="Y365" s="351"/>
      <c r="Z365" s="351"/>
      <c r="AA365" s="351"/>
      <c r="AB365" s="351"/>
      <c r="AC365" s="351"/>
      <c r="AD365" s="83"/>
    </row>
    <row r="366" spans="1:30" s="225" customFormat="1" ht="15.75" customHeight="1">
      <c r="A366" s="121"/>
      <c r="B366" s="107"/>
      <c r="C366" s="108"/>
      <c r="D366" s="158"/>
      <c r="E366" s="43" t="s">
        <v>529</v>
      </c>
      <c r="F366" s="44" t="s">
        <v>197</v>
      </c>
      <c r="G366" s="158">
        <v>2</v>
      </c>
      <c r="H366" s="158"/>
      <c r="I366" s="158">
        <v>60</v>
      </c>
      <c r="J366" s="106">
        <v>27</v>
      </c>
      <c r="K366" s="310">
        <f t="shared" si="20"/>
        <v>0</v>
      </c>
      <c r="L366" s="310">
        <f t="shared" si="21"/>
        <v>1</v>
      </c>
      <c r="M366" s="311">
        <f t="shared" si="22"/>
        <v>45</v>
      </c>
      <c r="N366" s="351"/>
      <c r="O366" s="351"/>
      <c r="P366" s="351"/>
      <c r="Q366" s="351"/>
      <c r="R366" s="351"/>
      <c r="S366" s="351"/>
      <c r="T366" s="351"/>
      <c r="U366" s="351"/>
      <c r="V366" s="351"/>
      <c r="W366" s="351"/>
      <c r="X366" s="351"/>
      <c r="Y366" s="351"/>
      <c r="Z366" s="351"/>
      <c r="AA366" s="351"/>
      <c r="AB366" s="351"/>
      <c r="AC366" s="351"/>
      <c r="AD366" s="83"/>
    </row>
    <row r="367" spans="1:30" s="225" customFormat="1" ht="15.75" customHeight="1">
      <c r="A367" s="121"/>
      <c r="B367" s="107"/>
      <c r="C367" s="108"/>
      <c r="D367" s="158"/>
      <c r="E367" s="43" t="s">
        <v>161</v>
      </c>
      <c r="F367" s="44" t="s">
        <v>451</v>
      </c>
      <c r="G367" s="233">
        <v>2</v>
      </c>
      <c r="H367" s="233">
        <v>30</v>
      </c>
      <c r="I367" s="233">
        <v>60</v>
      </c>
      <c r="J367" s="234">
        <v>40</v>
      </c>
      <c r="K367" s="87">
        <f t="shared" si="20"/>
        <v>1.2</v>
      </c>
      <c r="L367" s="87">
        <f t="shared" si="21"/>
        <v>1.2</v>
      </c>
      <c r="M367" s="46">
        <f t="shared" si="22"/>
        <v>90</v>
      </c>
      <c r="N367" s="351"/>
      <c r="O367" s="351"/>
      <c r="P367" s="351"/>
      <c r="Q367" s="351"/>
      <c r="R367" s="351"/>
      <c r="S367" s="351"/>
      <c r="T367" s="351"/>
      <c r="U367" s="351"/>
      <c r="V367" s="351"/>
      <c r="W367" s="351"/>
      <c r="X367" s="351"/>
      <c r="Y367" s="351"/>
      <c r="Z367" s="351"/>
      <c r="AA367" s="351"/>
      <c r="AB367" s="351"/>
      <c r="AC367" s="351"/>
      <c r="AD367" s="83"/>
    </row>
    <row r="368" spans="1:30" ht="18" customHeight="1">
      <c r="A368" s="104">
        <v>19</v>
      </c>
      <c r="B368" s="60" t="s">
        <v>112</v>
      </c>
      <c r="C368" s="61" t="s">
        <v>113</v>
      </c>
      <c r="D368" s="42">
        <v>20200010101</v>
      </c>
      <c r="E368" s="43" t="s">
        <v>526</v>
      </c>
      <c r="F368" s="44" t="s">
        <v>202</v>
      </c>
      <c r="G368" s="111">
        <v>1</v>
      </c>
      <c r="H368" s="140">
        <v>30</v>
      </c>
      <c r="I368" s="140">
        <v>0</v>
      </c>
      <c r="J368" s="106">
        <v>37</v>
      </c>
      <c r="K368" s="87">
        <f t="shared" si="20"/>
        <v>1.2</v>
      </c>
      <c r="L368" s="87">
        <f t="shared" si="21"/>
        <v>0</v>
      </c>
      <c r="M368" s="46">
        <f t="shared" si="22"/>
        <v>36</v>
      </c>
      <c r="N368" s="367">
        <v>67.5</v>
      </c>
      <c r="O368" s="354"/>
      <c r="P368" s="352">
        <f>SUM(M368:M381)+N368+O368</f>
        <v>919.5</v>
      </c>
      <c r="Q368" s="354">
        <v>0</v>
      </c>
      <c r="R368" s="352">
        <v>55</v>
      </c>
      <c r="S368" s="358">
        <v>450</v>
      </c>
      <c r="T368" s="354">
        <v>450</v>
      </c>
      <c r="U368" s="358">
        <v>112</v>
      </c>
      <c r="V368" s="356">
        <v>112</v>
      </c>
      <c r="W368" s="358">
        <v>56</v>
      </c>
      <c r="X368" s="354">
        <v>56</v>
      </c>
      <c r="Y368" s="352">
        <f>ROUND((P368-T368),1)</f>
        <v>469.5</v>
      </c>
      <c r="Z368" s="350">
        <f>IF(OR(SUM(V368:V381)="",SUM(Q368:Q381)=""),0,IF(OR(SUM(U368:U381)=320,SUM(V368:V381)&gt;0),ROUND((SUM(Q368:Q381)-SUM(V368:V381)),1),0))</f>
        <v>-112</v>
      </c>
      <c r="AA368" s="350">
        <f>IF(OR(SUM(X368:X381)="",SUM(R368:R381)=""),0,IF(OR(SUM(W368:W381)=160,SUM(X368:X381)&gt;0),ROUND((SUM(R368:R381)-SUM(X368:X381)),1),0))</f>
        <v>-1</v>
      </c>
      <c r="AB368" s="361"/>
      <c r="AC368" s="363">
        <f>SUM(Y368:AA381)</f>
        <v>356.5</v>
      </c>
      <c r="AD368" s="83"/>
    </row>
    <row r="369" spans="1:30" ht="18" customHeight="1">
      <c r="A369" s="90"/>
      <c r="B369" s="107"/>
      <c r="C369" s="108"/>
      <c r="D369" s="42">
        <v>20200010102</v>
      </c>
      <c r="E369" s="43" t="s">
        <v>236</v>
      </c>
      <c r="F369" s="44" t="s">
        <v>237</v>
      </c>
      <c r="G369" s="141">
        <v>1</v>
      </c>
      <c r="H369" s="142">
        <v>30</v>
      </c>
      <c r="I369" s="142">
        <v>0</v>
      </c>
      <c r="J369" s="106">
        <v>38</v>
      </c>
      <c r="K369" s="87">
        <f t="shared" si="20"/>
        <v>1.2</v>
      </c>
      <c r="L369" s="87">
        <f t="shared" si="21"/>
        <v>0</v>
      </c>
      <c r="M369" s="46">
        <f t="shared" si="22"/>
        <v>36</v>
      </c>
      <c r="N369" s="336"/>
      <c r="O369" s="336"/>
      <c r="P369" s="336"/>
      <c r="Q369" s="336"/>
      <c r="R369" s="336"/>
      <c r="S369" s="336"/>
      <c r="T369" s="336"/>
      <c r="U369" s="336"/>
      <c r="V369" s="336"/>
      <c r="W369" s="336"/>
      <c r="X369" s="336"/>
      <c r="Y369" s="336"/>
      <c r="Z369" s="336"/>
      <c r="AA369" s="336"/>
      <c r="AB369" s="336"/>
      <c r="AC369" s="336"/>
      <c r="AD369" s="83"/>
    </row>
    <row r="370" spans="1:30" ht="18" customHeight="1">
      <c r="A370" s="90"/>
      <c r="B370" s="107"/>
      <c r="C370" s="108"/>
      <c r="D370" s="42">
        <v>20200010103</v>
      </c>
      <c r="E370" s="43" t="s">
        <v>236</v>
      </c>
      <c r="F370" s="44" t="s">
        <v>209</v>
      </c>
      <c r="G370" s="141">
        <v>1</v>
      </c>
      <c r="H370" s="142">
        <v>30</v>
      </c>
      <c r="I370" s="142">
        <v>0</v>
      </c>
      <c r="J370" s="106">
        <v>65</v>
      </c>
      <c r="K370" s="87">
        <f t="shared" si="20"/>
        <v>1.3</v>
      </c>
      <c r="L370" s="87">
        <f t="shared" si="21"/>
        <v>0</v>
      </c>
      <c r="M370" s="46">
        <f t="shared" si="22"/>
        <v>39</v>
      </c>
      <c r="N370" s="336"/>
      <c r="O370" s="336"/>
      <c r="P370" s="336"/>
      <c r="Q370" s="336"/>
      <c r="R370" s="336"/>
      <c r="S370" s="336"/>
      <c r="T370" s="336"/>
      <c r="U370" s="336"/>
      <c r="V370" s="336"/>
      <c r="W370" s="336"/>
      <c r="X370" s="336"/>
      <c r="Y370" s="336"/>
      <c r="Z370" s="336"/>
      <c r="AA370" s="336"/>
      <c r="AB370" s="336"/>
      <c r="AC370" s="336"/>
      <c r="AD370" s="83"/>
    </row>
    <row r="371" spans="1:30" ht="18" customHeight="1">
      <c r="A371" s="90"/>
      <c r="B371" s="107"/>
      <c r="C371" s="108"/>
      <c r="D371" s="42">
        <v>21100009905</v>
      </c>
      <c r="E371" s="43" t="s">
        <v>192</v>
      </c>
      <c r="F371" s="44" t="s">
        <v>189</v>
      </c>
      <c r="G371" s="141">
        <v>1</v>
      </c>
      <c r="H371" s="142">
        <v>45</v>
      </c>
      <c r="I371" s="142">
        <v>30</v>
      </c>
      <c r="J371" s="106">
        <v>29</v>
      </c>
      <c r="K371" s="87">
        <f t="shared" si="20"/>
        <v>1</v>
      </c>
      <c r="L371" s="87">
        <f t="shared" si="21"/>
        <v>1</v>
      </c>
      <c r="M371" s="46">
        <f t="shared" si="22"/>
        <v>67.5</v>
      </c>
      <c r="N371" s="336"/>
      <c r="O371" s="336"/>
      <c r="P371" s="336"/>
      <c r="Q371" s="336"/>
      <c r="R371" s="336"/>
      <c r="S371" s="336"/>
      <c r="T371" s="336"/>
      <c r="U371" s="336"/>
      <c r="V371" s="336"/>
      <c r="W371" s="336"/>
      <c r="X371" s="336"/>
      <c r="Y371" s="336"/>
      <c r="Z371" s="336"/>
      <c r="AA371" s="336"/>
      <c r="AB371" s="336"/>
      <c r="AC371" s="336"/>
      <c r="AD371" s="83"/>
    </row>
    <row r="372" spans="1:30" ht="18" customHeight="1">
      <c r="A372" s="90"/>
      <c r="B372" s="107"/>
      <c r="C372" s="108"/>
      <c r="D372" s="42">
        <v>21100149002</v>
      </c>
      <c r="E372" s="43" t="s">
        <v>208</v>
      </c>
      <c r="F372" s="44" t="s">
        <v>195</v>
      </c>
      <c r="G372" s="141">
        <v>1</v>
      </c>
      <c r="H372" s="142">
        <v>15</v>
      </c>
      <c r="I372" s="142">
        <v>60</v>
      </c>
      <c r="J372" s="106">
        <v>44</v>
      </c>
      <c r="K372" s="87">
        <f t="shared" si="20"/>
        <v>1.2</v>
      </c>
      <c r="L372" s="87">
        <f t="shared" si="21"/>
        <v>1.2</v>
      </c>
      <c r="M372" s="46">
        <f t="shared" si="22"/>
        <v>72</v>
      </c>
      <c r="N372" s="336"/>
      <c r="O372" s="336"/>
      <c r="P372" s="336"/>
      <c r="Q372" s="336"/>
      <c r="R372" s="336"/>
      <c r="S372" s="336"/>
      <c r="T372" s="336"/>
      <c r="U372" s="336"/>
      <c r="V372" s="336"/>
      <c r="W372" s="336"/>
      <c r="X372" s="336"/>
      <c r="Y372" s="336"/>
      <c r="Z372" s="336"/>
      <c r="AA372" s="336"/>
      <c r="AB372" s="336"/>
      <c r="AC372" s="336"/>
      <c r="AD372" s="83"/>
    </row>
    <row r="373" spans="1:30" ht="18" customHeight="1">
      <c r="A373" s="90"/>
      <c r="B373" s="107"/>
      <c r="C373" s="108"/>
      <c r="D373" s="42">
        <v>21100151801</v>
      </c>
      <c r="E373" s="43" t="s">
        <v>208</v>
      </c>
      <c r="F373" s="44" t="s">
        <v>238</v>
      </c>
      <c r="G373" s="141">
        <v>1</v>
      </c>
      <c r="H373" s="142">
        <v>30</v>
      </c>
      <c r="I373" s="142">
        <v>30</v>
      </c>
      <c r="J373" s="106">
        <v>27</v>
      </c>
      <c r="K373" s="87">
        <f t="shared" si="20"/>
        <v>1</v>
      </c>
      <c r="L373" s="87">
        <f t="shared" si="21"/>
        <v>1</v>
      </c>
      <c r="M373" s="46">
        <f t="shared" si="22"/>
        <v>52.5</v>
      </c>
      <c r="N373" s="336"/>
      <c r="O373" s="336"/>
      <c r="P373" s="336"/>
      <c r="Q373" s="336"/>
      <c r="R373" s="336"/>
      <c r="S373" s="336"/>
      <c r="T373" s="336"/>
      <c r="U373" s="336"/>
      <c r="V373" s="336"/>
      <c r="W373" s="336"/>
      <c r="X373" s="336"/>
      <c r="Y373" s="336"/>
      <c r="Z373" s="336"/>
      <c r="AA373" s="336"/>
      <c r="AB373" s="336"/>
      <c r="AC373" s="336"/>
      <c r="AD373" s="83"/>
    </row>
    <row r="374" spans="1:30" ht="18" customHeight="1">
      <c r="A374" s="121"/>
      <c r="B374" s="107"/>
      <c r="C374" s="108"/>
      <c r="D374" s="42">
        <v>71400119903</v>
      </c>
      <c r="E374" s="43" t="s">
        <v>161</v>
      </c>
      <c r="F374" s="44" t="s">
        <v>239</v>
      </c>
      <c r="G374" s="141">
        <v>1</v>
      </c>
      <c r="H374" s="142">
        <v>30</v>
      </c>
      <c r="I374" s="142">
        <v>60</v>
      </c>
      <c r="J374" s="106">
        <v>45</v>
      </c>
      <c r="K374" s="87">
        <f t="shared" si="20"/>
        <v>1.2</v>
      </c>
      <c r="L374" s="87">
        <f t="shared" si="21"/>
        <v>1.2</v>
      </c>
      <c r="M374" s="46">
        <f t="shared" si="22"/>
        <v>90</v>
      </c>
      <c r="N374" s="351"/>
      <c r="O374" s="351"/>
      <c r="P374" s="351"/>
      <c r="Q374" s="351"/>
      <c r="R374" s="351"/>
      <c r="S374" s="351"/>
      <c r="T374" s="351"/>
      <c r="U374" s="351"/>
      <c r="V374" s="351"/>
      <c r="W374" s="351"/>
      <c r="X374" s="351"/>
      <c r="Y374" s="351"/>
      <c r="Z374" s="351"/>
      <c r="AA374" s="351"/>
      <c r="AB374" s="351"/>
      <c r="AC374" s="351"/>
      <c r="AD374" s="83"/>
    </row>
    <row r="375" spans="1:30" ht="18" customHeight="1">
      <c r="A375" s="121"/>
      <c r="B375" s="107"/>
      <c r="C375" s="108"/>
      <c r="D375" s="42"/>
      <c r="E375" s="43" t="s">
        <v>218</v>
      </c>
      <c r="F375" s="184" t="s">
        <v>195</v>
      </c>
      <c r="G375" s="141"/>
      <c r="H375" s="142"/>
      <c r="I375" s="142"/>
      <c r="J375" s="106"/>
      <c r="K375" s="87">
        <f t="shared" si="20"/>
        <v>0</v>
      </c>
      <c r="L375" s="87">
        <f t="shared" si="21"/>
        <v>0</v>
      </c>
      <c r="M375" s="46">
        <f t="shared" si="22"/>
        <v>0</v>
      </c>
      <c r="N375" s="351"/>
      <c r="O375" s="351"/>
      <c r="P375" s="351"/>
      <c r="Q375" s="351"/>
      <c r="R375" s="351"/>
      <c r="S375" s="351"/>
      <c r="T375" s="351"/>
      <c r="U375" s="351"/>
      <c r="V375" s="351"/>
      <c r="W375" s="351"/>
      <c r="X375" s="351"/>
      <c r="Y375" s="351"/>
      <c r="Z375" s="351"/>
      <c r="AA375" s="351"/>
      <c r="AB375" s="351"/>
      <c r="AC375" s="351"/>
      <c r="AD375" s="83"/>
    </row>
    <row r="376" spans="1:30" ht="18" customHeight="1">
      <c r="A376" s="121"/>
      <c r="B376" s="107"/>
      <c r="C376" s="108"/>
      <c r="D376" s="42"/>
      <c r="E376" s="43" t="s">
        <v>208</v>
      </c>
      <c r="F376" s="44" t="s">
        <v>280</v>
      </c>
      <c r="G376" s="141">
        <v>2</v>
      </c>
      <c r="H376" s="142">
        <v>15</v>
      </c>
      <c r="I376" s="142">
        <v>60</v>
      </c>
      <c r="J376" s="106">
        <v>40</v>
      </c>
      <c r="K376" s="87">
        <f t="shared" si="20"/>
        <v>1.2</v>
      </c>
      <c r="L376" s="87">
        <f t="shared" si="21"/>
        <v>1.2</v>
      </c>
      <c r="M376" s="46">
        <f t="shared" si="22"/>
        <v>72</v>
      </c>
      <c r="N376" s="351"/>
      <c r="O376" s="351"/>
      <c r="P376" s="351"/>
      <c r="Q376" s="351"/>
      <c r="R376" s="351"/>
      <c r="S376" s="351"/>
      <c r="T376" s="351"/>
      <c r="U376" s="351"/>
      <c r="V376" s="351"/>
      <c r="W376" s="351"/>
      <c r="X376" s="351"/>
      <c r="Y376" s="351"/>
      <c r="Z376" s="351"/>
      <c r="AA376" s="351"/>
      <c r="AB376" s="351"/>
      <c r="AC376" s="351"/>
      <c r="AD376" s="83"/>
    </row>
    <row r="377" spans="1:30" ht="18" customHeight="1">
      <c r="A377" s="121"/>
      <c r="B377" s="107"/>
      <c r="C377" s="108"/>
      <c r="D377" s="42"/>
      <c r="E377" s="43" t="s">
        <v>236</v>
      </c>
      <c r="F377" s="44" t="s">
        <v>406</v>
      </c>
      <c r="G377" s="141">
        <v>2</v>
      </c>
      <c r="H377" s="142">
        <v>30</v>
      </c>
      <c r="I377" s="142">
        <v>0</v>
      </c>
      <c r="J377" s="106">
        <v>40</v>
      </c>
      <c r="K377" s="87">
        <f t="shared" si="20"/>
        <v>1.2</v>
      </c>
      <c r="L377" s="87">
        <f t="shared" si="21"/>
        <v>0</v>
      </c>
      <c r="M377" s="46">
        <f t="shared" si="22"/>
        <v>36</v>
      </c>
      <c r="N377" s="351"/>
      <c r="O377" s="351"/>
      <c r="P377" s="351"/>
      <c r="Q377" s="351"/>
      <c r="R377" s="351"/>
      <c r="S377" s="351"/>
      <c r="T377" s="351"/>
      <c r="U377" s="351"/>
      <c r="V377" s="351"/>
      <c r="W377" s="351"/>
      <c r="X377" s="351"/>
      <c r="Y377" s="351"/>
      <c r="Z377" s="351"/>
      <c r="AA377" s="351"/>
      <c r="AB377" s="351"/>
      <c r="AC377" s="351"/>
      <c r="AD377" s="83"/>
    </row>
    <row r="378" spans="1:30" ht="18" customHeight="1">
      <c r="A378" s="121"/>
      <c r="B378" s="107"/>
      <c r="C378" s="108"/>
      <c r="D378" s="42"/>
      <c r="E378" s="43" t="s">
        <v>394</v>
      </c>
      <c r="F378" s="44" t="s">
        <v>195</v>
      </c>
      <c r="G378" s="141">
        <v>2</v>
      </c>
      <c r="H378" s="142">
        <v>45</v>
      </c>
      <c r="I378" s="142">
        <v>30</v>
      </c>
      <c r="J378" s="106">
        <v>38</v>
      </c>
      <c r="K378" s="87">
        <f t="shared" si="20"/>
        <v>1.2</v>
      </c>
      <c r="L378" s="87">
        <f t="shared" si="21"/>
        <v>1.2</v>
      </c>
      <c r="M378" s="46">
        <f t="shared" si="22"/>
        <v>81</v>
      </c>
      <c r="N378" s="351"/>
      <c r="O378" s="351"/>
      <c r="P378" s="351"/>
      <c r="Q378" s="351"/>
      <c r="R378" s="351"/>
      <c r="S378" s="351"/>
      <c r="T378" s="351"/>
      <c r="U378" s="351"/>
      <c r="V378" s="351"/>
      <c r="W378" s="351"/>
      <c r="X378" s="351"/>
      <c r="Y378" s="351"/>
      <c r="Z378" s="351"/>
      <c r="AA378" s="351"/>
      <c r="AB378" s="351"/>
      <c r="AC378" s="351"/>
      <c r="AD378" s="83"/>
    </row>
    <row r="379" spans="1:30" s="264" customFormat="1" ht="18" customHeight="1">
      <c r="A379" s="121"/>
      <c r="B379" s="107"/>
      <c r="C379" s="108"/>
      <c r="D379" s="42"/>
      <c r="E379" s="43" t="s">
        <v>161</v>
      </c>
      <c r="F379" s="44" t="s">
        <v>455</v>
      </c>
      <c r="G379" s="141">
        <v>2</v>
      </c>
      <c r="H379" s="142">
        <v>30</v>
      </c>
      <c r="I379" s="142">
        <v>60</v>
      </c>
      <c r="J379" s="106">
        <v>45</v>
      </c>
      <c r="K379" s="87">
        <v>1.2</v>
      </c>
      <c r="L379" s="87">
        <v>1.2</v>
      </c>
      <c r="M379" s="46">
        <v>90</v>
      </c>
      <c r="N379" s="351"/>
      <c r="O379" s="351"/>
      <c r="P379" s="351"/>
      <c r="Q379" s="351"/>
      <c r="R379" s="351"/>
      <c r="S379" s="351"/>
      <c r="T379" s="351"/>
      <c r="U379" s="351"/>
      <c r="V379" s="351"/>
      <c r="W379" s="351"/>
      <c r="X379" s="351"/>
      <c r="Y379" s="351"/>
      <c r="Z379" s="351"/>
      <c r="AA379" s="351"/>
      <c r="AB379" s="351"/>
      <c r="AC379" s="351"/>
      <c r="AD379" s="83"/>
    </row>
    <row r="380" spans="1:30" s="206" customFormat="1" ht="18" customHeight="1">
      <c r="A380" s="121"/>
      <c r="B380" s="107"/>
      <c r="C380" s="108"/>
      <c r="D380" s="42"/>
      <c r="E380" s="43" t="s">
        <v>161</v>
      </c>
      <c r="F380" s="44" t="s">
        <v>456</v>
      </c>
      <c r="G380" s="141">
        <v>2</v>
      </c>
      <c r="H380" s="142">
        <v>30</v>
      </c>
      <c r="I380" s="142">
        <v>60</v>
      </c>
      <c r="J380" s="106">
        <v>45</v>
      </c>
      <c r="K380" s="87">
        <v>1.2</v>
      </c>
      <c r="L380" s="87">
        <v>1.2</v>
      </c>
      <c r="M380" s="46">
        <v>90</v>
      </c>
      <c r="N380" s="351"/>
      <c r="O380" s="351"/>
      <c r="P380" s="351"/>
      <c r="Q380" s="351"/>
      <c r="R380" s="351"/>
      <c r="S380" s="351"/>
      <c r="T380" s="351"/>
      <c r="U380" s="351"/>
      <c r="V380" s="351"/>
      <c r="W380" s="351"/>
      <c r="X380" s="351"/>
      <c r="Y380" s="351"/>
      <c r="Z380" s="351"/>
      <c r="AA380" s="351"/>
      <c r="AB380" s="351"/>
      <c r="AC380" s="351"/>
      <c r="AD380" s="83"/>
    </row>
    <row r="381" spans="1:30" ht="18.75" customHeight="1">
      <c r="A381" s="121"/>
      <c r="B381" s="107"/>
      <c r="C381" s="108"/>
      <c r="D381" s="42"/>
      <c r="E381" s="43" t="s">
        <v>161</v>
      </c>
      <c r="F381" s="44" t="s">
        <v>456</v>
      </c>
      <c r="G381" s="141">
        <v>2</v>
      </c>
      <c r="H381" s="142">
        <v>30</v>
      </c>
      <c r="I381" s="142">
        <v>60</v>
      </c>
      <c r="J381" s="106">
        <v>45</v>
      </c>
      <c r="K381" s="87">
        <f t="shared" si="20"/>
        <v>1.2</v>
      </c>
      <c r="L381" s="87">
        <f t="shared" si="21"/>
        <v>1.2</v>
      </c>
      <c r="M381" s="46">
        <f t="shared" si="22"/>
        <v>90</v>
      </c>
      <c r="N381" s="351"/>
      <c r="O381" s="351"/>
      <c r="P381" s="351"/>
      <c r="Q381" s="351"/>
      <c r="R381" s="351"/>
      <c r="S381" s="351"/>
      <c r="T381" s="351"/>
      <c r="U381" s="351"/>
      <c r="V381" s="351"/>
      <c r="W381" s="351"/>
      <c r="X381" s="351"/>
      <c r="Y381" s="351"/>
      <c r="Z381" s="351"/>
      <c r="AA381" s="351"/>
      <c r="AB381" s="351"/>
      <c r="AC381" s="351"/>
      <c r="AD381" s="83"/>
    </row>
    <row r="382" spans="1:30" ht="18" customHeight="1">
      <c r="A382" s="104">
        <v>20</v>
      </c>
      <c r="B382" s="60" t="s">
        <v>114</v>
      </c>
      <c r="C382" s="61" t="s">
        <v>115</v>
      </c>
      <c r="D382" s="42">
        <v>21100010701</v>
      </c>
      <c r="E382" s="43" t="s">
        <v>259</v>
      </c>
      <c r="F382" s="44" t="s">
        <v>216</v>
      </c>
      <c r="G382" s="159">
        <v>1</v>
      </c>
      <c r="H382" s="144">
        <v>30</v>
      </c>
      <c r="I382" s="157">
        <v>30</v>
      </c>
      <c r="J382" s="106">
        <v>22</v>
      </c>
      <c r="K382" s="87">
        <f t="shared" si="20"/>
        <v>1</v>
      </c>
      <c r="L382" s="87">
        <f t="shared" si="21"/>
        <v>1</v>
      </c>
      <c r="M382" s="46">
        <f t="shared" si="22"/>
        <v>52.5</v>
      </c>
      <c r="N382" s="367">
        <v>67.5</v>
      </c>
      <c r="O382" s="354">
        <v>0</v>
      </c>
      <c r="P382" s="352">
        <f>SUM(M382:M403)+N382+O382</f>
        <v>1110.1999999999998</v>
      </c>
      <c r="Q382" s="354">
        <v>0</v>
      </c>
      <c r="R382" s="352">
        <v>45</v>
      </c>
      <c r="S382" s="358">
        <v>450</v>
      </c>
      <c r="T382" s="354">
        <f>450</f>
        <v>450</v>
      </c>
      <c r="U382" s="358">
        <v>112</v>
      </c>
      <c r="V382" s="356">
        <f>112</f>
        <v>112</v>
      </c>
      <c r="W382" s="358">
        <v>56</v>
      </c>
      <c r="X382" s="354">
        <f>56</f>
        <v>56</v>
      </c>
      <c r="Y382" s="352">
        <f>ROUND((P382-T382),1)</f>
        <v>660.2</v>
      </c>
      <c r="Z382" s="350">
        <f>IF(OR(SUM(V382:V403)="",SUM(Q382:Q403)=""),0,IF(OR(SUM(U382:U403)=320,SUM(V382:V403)&gt;0),ROUND((SUM(Q382:Q403)-SUM(V382:V403)),1),0))</f>
        <v>-112</v>
      </c>
      <c r="AA382" s="350">
        <f>IF(OR(SUM(X382:X403)="",SUM(R382:R403)=""),0,IF(OR(SUM(W382:W403)=160,SUM(X382:X403)&gt;0),ROUND((SUM(R382:R403)-SUM(X382:X403)),1),0))</f>
        <v>-11</v>
      </c>
      <c r="AB382" s="361"/>
      <c r="AC382" s="363">
        <f>SUM(Y382:AA403)</f>
        <v>537.20000000000005</v>
      </c>
      <c r="AD382" s="83"/>
    </row>
    <row r="383" spans="1:30" ht="18" customHeight="1">
      <c r="A383" s="90"/>
      <c r="B383" s="107"/>
      <c r="C383" s="108"/>
      <c r="D383" s="42">
        <v>20200010702</v>
      </c>
      <c r="E383" s="43" t="s">
        <v>259</v>
      </c>
      <c r="F383" s="44" t="s">
        <v>237</v>
      </c>
      <c r="G383" s="159">
        <v>1</v>
      </c>
      <c r="H383" s="144">
        <v>30</v>
      </c>
      <c r="I383" s="157">
        <v>30</v>
      </c>
      <c r="J383" s="106">
        <v>38</v>
      </c>
      <c r="K383" s="87">
        <f t="shared" si="20"/>
        <v>1.2</v>
      </c>
      <c r="L383" s="87">
        <f t="shared" si="21"/>
        <v>1.2</v>
      </c>
      <c r="M383" s="46">
        <f t="shared" si="22"/>
        <v>63</v>
      </c>
      <c r="N383" s="336"/>
      <c r="O383" s="336"/>
      <c r="P383" s="336"/>
      <c r="Q383" s="336"/>
      <c r="R383" s="336"/>
      <c r="S383" s="336"/>
      <c r="T383" s="336"/>
      <c r="U383" s="336"/>
      <c r="V383" s="336"/>
      <c r="W383" s="336"/>
      <c r="X383" s="336"/>
      <c r="Y383" s="336"/>
      <c r="Z383" s="336"/>
      <c r="AA383" s="336"/>
      <c r="AB383" s="336"/>
      <c r="AC383" s="336"/>
      <c r="AD383" s="83"/>
    </row>
    <row r="384" spans="1:30" ht="18" customHeight="1">
      <c r="A384" s="90"/>
      <c r="B384" s="107"/>
      <c r="C384" s="108"/>
      <c r="D384" s="42">
        <v>21100010702</v>
      </c>
      <c r="E384" s="43" t="s">
        <v>259</v>
      </c>
      <c r="F384" s="44" t="s">
        <v>260</v>
      </c>
      <c r="G384" s="159">
        <v>1</v>
      </c>
      <c r="H384" s="144">
        <v>30</v>
      </c>
      <c r="I384" s="157">
        <v>30</v>
      </c>
      <c r="J384" s="106">
        <v>53</v>
      </c>
      <c r="K384" s="87">
        <f t="shared" si="20"/>
        <v>1.2</v>
      </c>
      <c r="L384" s="87">
        <f t="shared" si="21"/>
        <v>1.2</v>
      </c>
      <c r="M384" s="46">
        <f t="shared" si="22"/>
        <v>63</v>
      </c>
      <c r="N384" s="336"/>
      <c r="O384" s="336"/>
      <c r="P384" s="336"/>
      <c r="Q384" s="336"/>
      <c r="R384" s="336"/>
      <c r="S384" s="336"/>
      <c r="T384" s="336"/>
      <c r="U384" s="336"/>
      <c r="V384" s="336"/>
      <c r="W384" s="336"/>
      <c r="X384" s="336"/>
      <c r="Y384" s="336"/>
      <c r="Z384" s="336"/>
      <c r="AA384" s="336"/>
      <c r="AB384" s="336"/>
      <c r="AC384" s="336"/>
      <c r="AD384" s="83"/>
    </row>
    <row r="385" spans="1:30" ht="18" customHeight="1">
      <c r="A385" s="90"/>
      <c r="B385" s="107"/>
      <c r="C385" s="108"/>
      <c r="D385" s="42">
        <v>50600115601</v>
      </c>
      <c r="E385" s="43" t="s">
        <v>261</v>
      </c>
      <c r="F385" s="44" t="s">
        <v>262</v>
      </c>
      <c r="G385" s="159">
        <v>1</v>
      </c>
      <c r="H385" s="144">
        <v>18</v>
      </c>
      <c r="I385" s="157"/>
      <c r="J385" s="106">
        <v>63</v>
      </c>
      <c r="K385" s="87">
        <f t="shared" si="20"/>
        <v>1.3</v>
      </c>
      <c r="L385" s="87">
        <f t="shared" si="21"/>
        <v>0</v>
      </c>
      <c r="M385" s="46">
        <f t="shared" si="22"/>
        <v>23.4</v>
      </c>
      <c r="N385" s="336"/>
      <c r="O385" s="336"/>
      <c r="P385" s="336"/>
      <c r="Q385" s="336"/>
      <c r="R385" s="336"/>
      <c r="S385" s="336"/>
      <c r="T385" s="336"/>
      <c r="U385" s="336"/>
      <c r="V385" s="336"/>
      <c r="W385" s="336"/>
      <c r="X385" s="336"/>
      <c r="Y385" s="336"/>
      <c r="Z385" s="336"/>
      <c r="AA385" s="336"/>
      <c r="AB385" s="336"/>
      <c r="AC385" s="336"/>
      <c r="AD385" s="83"/>
    </row>
    <row r="386" spans="1:30" ht="18" customHeight="1">
      <c r="A386" s="90"/>
      <c r="B386" s="107"/>
      <c r="C386" s="108"/>
      <c r="D386" s="42">
        <v>50600115601</v>
      </c>
      <c r="E386" s="43" t="s">
        <v>263</v>
      </c>
      <c r="F386" s="44" t="s">
        <v>264</v>
      </c>
      <c r="G386" s="159">
        <v>1</v>
      </c>
      <c r="H386" s="144"/>
      <c r="I386" s="157">
        <v>57</v>
      </c>
      <c r="J386" s="106">
        <v>27</v>
      </c>
      <c r="K386" s="87">
        <f t="shared" si="20"/>
        <v>0</v>
      </c>
      <c r="L386" s="87">
        <f t="shared" si="21"/>
        <v>1</v>
      </c>
      <c r="M386" s="46">
        <f t="shared" si="22"/>
        <v>42.8</v>
      </c>
      <c r="N386" s="336"/>
      <c r="O386" s="336"/>
      <c r="P386" s="336"/>
      <c r="Q386" s="336"/>
      <c r="R386" s="336"/>
      <c r="S386" s="336"/>
      <c r="T386" s="336"/>
      <c r="U386" s="336"/>
      <c r="V386" s="336"/>
      <c r="W386" s="336"/>
      <c r="X386" s="336"/>
      <c r="Y386" s="336"/>
      <c r="Z386" s="336"/>
      <c r="AA386" s="336"/>
      <c r="AB386" s="336"/>
      <c r="AC386" s="336"/>
      <c r="AD386" s="83"/>
    </row>
    <row r="387" spans="1:30" ht="18" customHeight="1">
      <c r="A387" s="90"/>
      <c r="B387" s="109"/>
      <c r="C387" s="108"/>
      <c r="D387" s="42">
        <v>50600115601</v>
      </c>
      <c r="E387" s="43" t="s">
        <v>263</v>
      </c>
      <c r="F387" s="44" t="s">
        <v>265</v>
      </c>
      <c r="G387" s="159">
        <v>1</v>
      </c>
      <c r="H387" s="144"/>
      <c r="I387" s="157">
        <v>57</v>
      </c>
      <c r="J387" s="106">
        <v>36</v>
      </c>
      <c r="K387" s="87">
        <f t="shared" si="20"/>
        <v>0</v>
      </c>
      <c r="L387" s="87">
        <f t="shared" si="21"/>
        <v>1.2</v>
      </c>
      <c r="M387" s="46">
        <f t="shared" si="22"/>
        <v>51.3</v>
      </c>
      <c r="N387" s="336"/>
      <c r="O387" s="336"/>
      <c r="P387" s="336"/>
      <c r="Q387" s="336"/>
      <c r="R387" s="336"/>
      <c r="S387" s="336"/>
      <c r="T387" s="336"/>
      <c r="U387" s="336"/>
      <c r="V387" s="336"/>
      <c r="W387" s="336"/>
      <c r="X387" s="336"/>
      <c r="Y387" s="336"/>
      <c r="Z387" s="336"/>
      <c r="AA387" s="336"/>
      <c r="AB387" s="336"/>
      <c r="AC387" s="336"/>
      <c r="AD387" s="83"/>
    </row>
    <row r="388" spans="1:30" ht="18" customHeight="1">
      <c r="A388" s="90"/>
      <c r="B388" s="107"/>
      <c r="C388" s="108"/>
      <c r="D388" s="42">
        <v>71400119917</v>
      </c>
      <c r="E388" s="43" t="s">
        <v>161</v>
      </c>
      <c r="F388" s="44" t="s">
        <v>266</v>
      </c>
      <c r="G388" s="159">
        <v>1</v>
      </c>
      <c r="H388" s="144">
        <v>30</v>
      </c>
      <c r="I388" s="157">
        <v>60</v>
      </c>
      <c r="J388" s="106">
        <v>47</v>
      </c>
      <c r="K388" s="87">
        <f t="shared" si="20"/>
        <v>1.2</v>
      </c>
      <c r="L388" s="87">
        <f t="shared" si="21"/>
        <v>1.2</v>
      </c>
      <c r="M388" s="46">
        <f t="shared" si="22"/>
        <v>90</v>
      </c>
      <c r="N388" s="336"/>
      <c r="O388" s="336"/>
      <c r="P388" s="336"/>
      <c r="Q388" s="336"/>
      <c r="R388" s="336"/>
      <c r="S388" s="336"/>
      <c r="T388" s="336"/>
      <c r="U388" s="336"/>
      <c r="V388" s="336"/>
      <c r="W388" s="336"/>
      <c r="X388" s="336"/>
      <c r="Y388" s="336"/>
      <c r="Z388" s="336"/>
      <c r="AA388" s="336"/>
      <c r="AB388" s="336"/>
      <c r="AC388" s="336"/>
      <c r="AD388" s="83"/>
    </row>
    <row r="389" spans="1:30" ht="18" customHeight="1">
      <c r="A389" s="121"/>
      <c r="B389" s="107"/>
      <c r="C389" s="108"/>
      <c r="D389" s="42">
        <v>20400156801</v>
      </c>
      <c r="E389" s="43" t="s">
        <v>267</v>
      </c>
      <c r="F389" s="44" t="s">
        <v>248</v>
      </c>
      <c r="G389" s="159">
        <v>1</v>
      </c>
      <c r="H389" s="144">
        <v>15</v>
      </c>
      <c r="I389" s="157">
        <v>60</v>
      </c>
      <c r="J389" s="106">
        <v>13</v>
      </c>
      <c r="K389" s="87">
        <f t="shared" si="20"/>
        <v>1</v>
      </c>
      <c r="L389" s="87">
        <f t="shared" si="21"/>
        <v>1</v>
      </c>
      <c r="M389" s="46">
        <f t="shared" si="22"/>
        <v>60</v>
      </c>
      <c r="N389" s="351"/>
      <c r="O389" s="351"/>
      <c r="P389" s="351"/>
      <c r="Q389" s="351"/>
      <c r="R389" s="351"/>
      <c r="S389" s="351"/>
      <c r="T389" s="351"/>
      <c r="U389" s="351"/>
      <c r="V389" s="351"/>
      <c r="W389" s="351"/>
      <c r="X389" s="351"/>
      <c r="Y389" s="351"/>
      <c r="Z389" s="351"/>
      <c r="AA389" s="351"/>
      <c r="AB389" s="351"/>
      <c r="AC389" s="351"/>
      <c r="AD389" s="83"/>
    </row>
    <row r="390" spans="1:30" ht="18" customHeight="1">
      <c r="A390" s="121"/>
      <c r="B390" s="107"/>
      <c r="C390" s="108"/>
      <c r="D390" s="42">
        <v>21100150901</v>
      </c>
      <c r="E390" s="207" t="s">
        <v>190</v>
      </c>
      <c r="F390" s="208" t="s">
        <v>216</v>
      </c>
      <c r="G390" s="218">
        <v>1</v>
      </c>
      <c r="H390" s="216"/>
      <c r="I390" s="217">
        <v>45</v>
      </c>
      <c r="J390" s="212">
        <v>22</v>
      </c>
      <c r="K390" s="87">
        <f t="shared" ref="K390:K453" si="23">IF(OR(LEFT(E390,2)="ĐA",LEFT(E390,2)="DA",LEFT(E390,5)="Đồ án",LEFT(E390,5)="Đồán ",LEFT(E390,9)="Sinh hoạt",LEFT(E390,9)="sinh hoạt",LEFT(E390,6)="Cố vấn",LEFT(E390,6)="cố vấn",LEFT(E390,4)="cvht",LEFT(E390,4)="CVHT",LEFT(E390,4)="shcn",LEFT(E390,4)="SHCN"),0,(IF(AND(H390&gt;0,J390&gt;0),IF(J390&gt;60,1.3,IF(J390&gt;35,1.2,1)),0)))</f>
        <v>0</v>
      </c>
      <c r="L390" s="87">
        <f t="shared" ref="L390:L453" si="24">IF(OR(LEFT(E390,2)="ĐA",LEFT(E390,2)="DA",LEFT(E390,5)="Đồ án",LEFT(E390,5)="Đồán "),0,IF(AND(J390&gt;0,I390&gt;0),IF(AND(OR(LEFT(E390,4)="GDQP",LEFT(E390,4)="gdqp",LEFT(E390,19)="Giáo dục quốc phòng"),J390&gt;50),1.3,IF(J390&gt;35,1.2,IF(J390&gt;29,1.1,1))),0))</f>
        <v>0</v>
      </c>
      <c r="M390" s="46">
        <f t="shared" ref="M390:M453" si="25">ROUND(IF(OR(LEFT(E390,2)="ĐA",LEFT(E390,2)="DA",LEFT(E390,5)="Đồ án",LEFT(E390,5)="Đồán "),J390*0.5,(IF(H390&gt;0,H390*K390,"0")+IF(I390&gt;0,(I390*0.75)*L390,"0"))),1)</f>
        <v>11</v>
      </c>
      <c r="N390" s="351"/>
      <c r="O390" s="351"/>
      <c r="P390" s="351"/>
      <c r="Q390" s="351"/>
      <c r="R390" s="351"/>
      <c r="S390" s="351"/>
      <c r="T390" s="351"/>
      <c r="U390" s="351"/>
      <c r="V390" s="351"/>
      <c r="W390" s="351"/>
      <c r="X390" s="351"/>
      <c r="Y390" s="351"/>
      <c r="Z390" s="351"/>
      <c r="AA390" s="351"/>
      <c r="AB390" s="351"/>
      <c r="AC390" s="351"/>
      <c r="AD390" s="83"/>
    </row>
    <row r="391" spans="1:30" ht="18" customHeight="1">
      <c r="A391" s="121"/>
      <c r="B391" s="107"/>
      <c r="C391" s="108"/>
      <c r="D391" s="42"/>
      <c r="E391" s="43" t="s">
        <v>218</v>
      </c>
      <c r="F391" s="184" t="s">
        <v>300</v>
      </c>
      <c r="G391" s="159"/>
      <c r="H391" s="144"/>
      <c r="I391" s="157"/>
      <c r="J391" s="106"/>
      <c r="K391" s="87">
        <f t="shared" si="23"/>
        <v>0</v>
      </c>
      <c r="L391" s="87">
        <f t="shared" si="24"/>
        <v>0</v>
      </c>
      <c r="M391" s="46">
        <f t="shared" si="25"/>
        <v>0</v>
      </c>
      <c r="N391" s="351"/>
      <c r="O391" s="351"/>
      <c r="P391" s="351"/>
      <c r="Q391" s="351"/>
      <c r="R391" s="351"/>
      <c r="S391" s="351"/>
      <c r="T391" s="351"/>
      <c r="U391" s="351"/>
      <c r="V391" s="351"/>
      <c r="W391" s="351"/>
      <c r="X391" s="351"/>
      <c r="Y391" s="351"/>
      <c r="Z391" s="351"/>
      <c r="AA391" s="351"/>
      <c r="AB391" s="351"/>
      <c r="AC391" s="351"/>
      <c r="AD391" s="83"/>
    </row>
    <row r="392" spans="1:30" ht="18" customHeight="1">
      <c r="A392" s="121"/>
      <c r="B392" s="107"/>
      <c r="C392" s="108"/>
      <c r="D392" s="42"/>
      <c r="E392" s="43" t="s">
        <v>416</v>
      </c>
      <c r="F392" s="44" t="s">
        <v>417</v>
      </c>
      <c r="G392" s="159">
        <v>2</v>
      </c>
      <c r="H392" s="144">
        <v>30</v>
      </c>
      <c r="I392" s="157">
        <v>30</v>
      </c>
      <c r="J392" s="106">
        <v>40</v>
      </c>
      <c r="K392" s="87">
        <f t="shared" si="23"/>
        <v>1.2</v>
      </c>
      <c r="L392" s="87">
        <f t="shared" si="24"/>
        <v>1.2</v>
      </c>
      <c r="M392" s="46">
        <f t="shared" si="25"/>
        <v>63</v>
      </c>
      <c r="N392" s="351"/>
      <c r="O392" s="351"/>
      <c r="P392" s="351"/>
      <c r="Q392" s="351"/>
      <c r="R392" s="351"/>
      <c r="S392" s="351"/>
      <c r="T392" s="351"/>
      <c r="U392" s="351"/>
      <c r="V392" s="351"/>
      <c r="W392" s="351"/>
      <c r="X392" s="351"/>
      <c r="Y392" s="351"/>
      <c r="Z392" s="351"/>
      <c r="AA392" s="351"/>
      <c r="AB392" s="351"/>
      <c r="AC392" s="351"/>
      <c r="AD392" s="83"/>
    </row>
    <row r="393" spans="1:30" ht="18" customHeight="1">
      <c r="A393" s="90"/>
      <c r="B393" s="107"/>
      <c r="C393" s="108"/>
      <c r="D393" s="42"/>
      <c r="E393" s="43" t="s">
        <v>416</v>
      </c>
      <c r="F393" s="44" t="s">
        <v>300</v>
      </c>
      <c r="G393" s="159">
        <v>2</v>
      </c>
      <c r="H393" s="144">
        <v>30</v>
      </c>
      <c r="I393" s="157">
        <v>30</v>
      </c>
      <c r="J393" s="106">
        <v>40</v>
      </c>
      <c r="K393" s="87">
        <f t="shared" si="23"/>
        <v>1.2</v>
      </c>
      <c r="L393" s="87">
        <f t="shared" si="24"/>
        <v>1.2</v>
      </c>
      <c r="M393" s="46">
        <f t="shared" si="25"/>
        <v>63</v>
      </c>
      <c r="N393" s="336"/>
      <c r="O393" s="336"/>
      <c r="P393" s="336"/>
      <c r="Q393" s="336"/>
      <c r="R393" s="336"/>
      <c r="S393" s="336"/>
      <c r="T393" s="336"/>
      <c r="U393" s="336"/>
      <c r="V393" s="336"/>
      <c r="W393" s="336"/>
      <c r="X393" s="336"/>
      <c r="Y393" s="336"/>
      <c r="Z393" s="336"/>
      <c r="AA393" s="336"/>
      <c r="AB393" s="336"/>
      <c r="AC393" s="336"/>
      <c r="AD393" s="83"/>
    </row>
    <row r="394" spans="1:30" ht="18" customHeight="1">
      <c r="A394" s="90"/>
      <c r="B394" s="107"/>
      <c r="C394" s="108"/>
      <c r="D394" s="42"/>
      <c r="E394" s="43" t="s">
        <v>418</v>
      </c>
      <c r="F394" s="44" t="s">
        <v>417</v>
      </c>
      <c r="G394" s="159">
        <v>2</v>
      </c>
      <c r="H394" s="144">
        <v>30</v>
      </c>
      <c r="I394" s="157">
        <v>30</v>
      </c>
      <c r="J394" s="106">
        <v>40</v>
      </c>
      <c r="K394" s="87">
        <f t="shared" si="23"/>
        <v>1.2</v>
      </c>
      <c r="L394" s="87">
        <f t="shared" si="24"/>
        <v>1.2</v>
      </c>
      <c r="M394" s="46">
        <f t="shared" si="25"/>
        <v>63</v>
      </c>
      <c r="N394" s="336"/>
      <c r="O394" s="336"/>
      <c r="P394" s="336"/>
      <c r="Q394" s="336"/>
      <c r="R394" s="336"/>
      <c r="S394" s="336"/>
      <c r="T394" s="336"/>
      <c r="U394" s="336"/>
      <c r="V394" s="336"/>
      <c r="W394" s="336"/>
      <c r="X394" s="336"/>
      <c r="Y394" s="336"/>
      <c r="Z394" s="336"/>
      <c r="AA394" s="336"/>
      <c r="AB394" s="336"/>
      <c r="AC394" s="336"/>
      <c r="AD394" s="83"/>
    </row>
    <row r="395" spans="1:30" ht="18" customHeight="1">
      <c r="A395" s="90"/>
      <c r="B395" s="107"/>
      <c r="C395" s="108"/>
      <c r="D395" s="42"/>
      <c r="E395" s="43" t="s">
        <v>418</v>
      </c>
      <c r="F395" s="44" t="s">
        <v>300</v>
      </c>
      <c r="G395" s="159">
        <v>2</v>
      </c>
      <c r="H395" s="144">
        <v>30</v>
      </c>
      <c r="I395" s="157">
        <v>30</v>
      </c>
      <c r="J395" s="106">
        <v>40</v>
      </c>
      <c r="K395" s="87">
        <f t="shared" si="23"/>
        <v>1.2</v>
      </c>
      <c r="L395" s="87">
        <f t="shared" si="24"/>
        <v>1.2</v>
      </c>
      <c r="M395" s="46">
        <f t="shared" si="25"/>
        <v>63</v>
      </c>
      <c r="N395" s="336"/>
      <c r="O395" s="336"/>
      <c r="P395" s="336"/>
      <c r="Q395" s="336"/>
      <c r="R395" s="336"/>
      <c r="S395" s="336"/>
      <c r="T395" s="336"/>
      <c r="U395" s="336"/>
      <c r="V395" s="336"/>
      <c r="W395" s="336"/>
      <c r="X395" s="336"/>
      <c r="Y395" s="336"/>
      <c r="Z395" s="336"/>
      <c r="AA395" s="336"/>
      <c r="AB395" s="336"/>
      <c r="AC395" s="336"/>
      <c r="AD395" s="83"/>
    </row>
    <row r="396" spans="1:30" ht="18" customHeight="1">
      <c r="A396" s="90"/>
      <c r="B396" s="63"/>
      <c r="C396" s="108"/>
      <c r="D396" s="42"/>
      <c r="E396" s="43" t="s">
        <v>419</v>
      </c>
      <c r="F396" s="44" t="s">
        <v>159</v>
      </c>
      <c r="G396" s="159">
        <v>2</v>
      </c>
      <c r="H396" s="144">
        <v>15</v>
      </c>
      <c r="I396" s="157">
        <v>30</v>
      </c>
      <c r="J396" s="106">
        <v>40</v>
      </c>
      <c r="K396" s="87">
        <f t="shared" si="23"/>
        <v>1.2</v>
      </c>
      <c r="L396" s="87">
        <f t="shared" si="24"/>
        <v>1.2</v>
      </c>
      <c r="M396" s="46">
        <f t="shared" si="25"/>
        <v>45</v>
      </c>
      <c r="N396" s="336"/>
      <c r="O396" s="336"/>
      <c r="P396" s="336"/>
      <c r="Q396" s="336"/>
      <c r="R396" s="336"/>
      <c r="S396" s="336"/>
      <c r="T396" s="336"/>
      <c r="U396" s="336"/>
      <c r="V396" s="336"/>
      <c r="W396" s="336"/>
      <c r="X396" s="336"/>
      <c r="Y396" s="336"/>
      <c r="Z396" s="336"/>
      <c r="AA396" s="336"/>
      <c r="AB396" s="336"/>
      <c r="AC396" s="336"/>
      <c r="AD396" s="83"/>
    </row>
    <row r="397" spans="1:30" ht="18" customHeight="1">
      <c r="A397" s="90"/>
      <c r="B397" s="63"/>
      <c r="C397" s="108"/>
      <c r="D397" s="42"/>
      <c r="E397" s="43" t="s">
        <v>421</v>
      </c>
      <c r="F397" s="44" t="s">
        <v>159</v>
      </c>
      <c r="G397" s="159">
        <v>2</v>
      </c>
      <c r="H397" s="144"/>
      <c r="I397" s="157">
        <v>15</v>
      </c>
      <c r="J397" s="106">
        <v>40</v>
      </c>
      <c r="K397" s="87">
        <f t="shared" si="23"/>
        <v>0</v>
      </c>
      <c r="L397" s="87">
        <f t="shared" si="24"/>
        <v>1.2</v>
      </c>
      <c r="M397" s="46">
        <f t="shared" si="25"/>
        <v>13.5</v>
      </c>
      <c r="N397" s="336"/>
      <c r="O397" s="336"/>
      <c r="P397" s="336"/>
      <c r="Q397" s="336"/>
      <c r="R397" s="336"/>
      <c r="S397" s="336"/>
      <c r="T397" s="336"/>
      <c r="U397" s="336"/>
      <c r="V397" s="336"/>
      <c r="W397" s="336"/>
      <c r="X397" s="336"/>
      <c r="Y397" s="336"/>
      <c r="Z397" s="336"/>
      <c r="AA397" s="336"/>
      <c r="AB397" s="336"/>
      <c r="AC397" s="336"/>
      <c r="AD397" s="83"/>
    </row>
    <row r="398" spans="1:30" ht="18" customHeight="1">
      <c r="A398" s="90"/>
      <c r="B398" s="63"/>
      <c r="C398" s="108"/>
      <c r="D398" s="42"/>
      <c r="E398" s="43" t="s">
        <v>422</v>
      </c>
      <c r="F398" s="44" t="s">
        <v>262</v>
      </c>
      <c r="G398" s="159">
        <v>2</v>
      </c>
      <c r="H398" s="144">
        <v>33</v>
      </c>
      <c r="I398" s="157"/>
      <c r="J398" s="106">
        <v>60</v>
      </c>
      <c r="K398" s="87">
        <f t="shared" si="23"/>
        <v>1.2</v>
      </c>
      <c r="L398" s="87">
        <f t="shared" si="24"/>
        <v>0</v>
      </c>
      <c r="M398" s="46">
        <f t="shared" si="25"/>
        <v>39.6</v>
      </c>
      <c r="N398" s="336"/>
      <c r="O398" s="336"/>
      <c r="P398" s="336"/>
      <c r="Q398" s="336"/>
      <c r="R398" s="336"/>
      <c r="S398" s="336"/>
      <c r="T398" s="336"/>
      <c r="U398" s="336"/>
      <c r="V398" s="336"/>
      <c r="W398" s="336"/>
      <c r="X398" s="336"/>
      <c r="Y398" s="336"/>
      <c r="Z398" s="336"/>
      <c r="AA398" s="336"/>
      <c r="AB398" s="336"/>
      <c r="AC398" s="336"/>
      <c r="AD398" s="83"/>
    </row>
    <row r="399" spans="1:30" s="225" customFormat="1" ht="18" customHeight="1">
      <c r="A399" s="121"/>
      <c r="B399" s="63"/>
      <c r="C399" s="108"/>
      <c r="D399" s="42"/>
      <c r="E399" s="43" t="s">
        <v>501</v>
      </c>
      <c r="F399" s="44" t="s">
        <v>413</v>
      </c>
      <c r="G399" s="159">
        <v>2</v>
      </c>
      <c r="H399" s="144"/>
      <c r="I399" s="157">
        <v>27</v>
      </c>
      <c r="J399" s="106">
        <v>30</v>
      </c>
      <c r="K399" s="87">
        <f t="shared" si="23"/>
        <v>0</v>
      </c>
      <c r="L399" s="87">
        <f t="shared" si="24"/>
        <v>1.1000000000000001</v>
      </c>
      <c r="M399" s="46">
        <f t="shared" si="25"/>
        <v>22.3</v>
      </c>
      <c r="N399" s="351"/>
      <c r="O399" s="351"/>
      <c r="P399" s="351"/>
      <c r="Q399" s="351"/>
      <c r="R399" s="351"/>
      <c r="S399" s="351"/>
      <c r="T399" s="351"/>
      <c r="U399" s="351"/>
      <c r="V399" s="351"/>
      <c r="W399" s="351"/>
      <c r="X399" s="351"/>
      <c r="Y399" s="351"/>
      <c r="Z399" s="351"/>
      <c r="AA399" s="351"/>
      <c r="AB399" s="351"/>
      <c r="AC399" s="351"/>
      <c r="AD399" s="83"/>
    </row>
    <row r="400" spans="1:30" ht="18" customHeight="1">
      <c r="A400" s="90"/>
      <c r="B400" s="63"/>
      <c r="C400" s="108"/>
      <c r="D400" s="42"/>
      <c r="E400" s="43" t="s">
        <v>502</v>
      </c>
      <c r="F400" s="44" t="s">
        <v>413</v>
      </c>
      <c r="G400" s="159">
        <v>2</v>
      </c>
      <c r="H400" s="144"/>
      <c r="I400" s="157">
        <v>27</v>
      </c>
      <c r="J400" s="106">
        <v>30</v>
      </c>
      <c r="K400" s="87">
        <f t="shared" si="23"/>
        <v>0</v>
      </c>
      <c r="L400" s="87">
        <f t="shared" si="24"/>
        <v>1.1000000000000001</v>
      </c>
      <c r="M400" s="46">
        <f t="shared" si="25"/>
        <v>22.3</v>
      </c>
      <c r="N400" s="336"/>
      <c r="O400" s="336"/>
      <c r="P400" s="336"/>
      <c r="Q400" s="336"/>
      <c r="R400" s="336"/>
      <c r="S400" s="336"/>
      <c r="T400" s="336"/>
      <c r="U400" s="336"/>
      <c r="V400" s="336"/>
      <c r="W400" s="336"/>
      <c r="X400" s="336"/>
      <c r="Y400" s="336"/>
      <c r="Z400" s="336"/>
      <c r="AA400" s="336"/>
      <c r="AB400" s="336"/>
      <c r="AC400" s="336"/>
      <c r="AD400" s="83"/>
    </row>
    <row r="401" spans="1:30" s="206" customFormat="1" ht="18" customHeight="1">
      <c r="A401" s="121"/>
      <c r="B401" s="63"/>
      <c r="C401" s="108"/>
      <c r="D401" s="42"/>
      <c r="E401" s="43" t="s">
        <v>161</v>
      </c>
      <c r="F401" s="44" t="s">
        <v>521</v>
      </c>
      <c r="G401" s="159">
        <v>2</v>
      </c>
      <c r="H401" s="144">
        <v>30</v>
      </c>
      <c r="I401" s="157">
        <v>60</v>
      </c>
      <c r="J401" s="106">
        <v>40</v>
      </c>
      <c r="K401" s="87">
        <f t="shared" si="23"/>
        <v>1.2</v>
      </c>
      <c r="L401" s="87">
        <f t="shared" si="24"/>
        <v>1.2</v>
      </c>
      <c r="M401" s="46">
        <f t="shared" si="25"/>
        <v>90</v>
      </c>
      <c r="N401" s="351"/>
      <c r="O401" s="351"/>
      <c r="P401" s="351"/>
      <c r="Q401" s="351"/>
      <c r="R401" s="351"/>
      <c r="S401" s="351"/>
      <c r="T401" s="351"/>
      <c r="U401" s="351"/>
      <c r="V401" s="351"/>
      <c r="W401" s="351"/>
      <c r="X401" s="351"/>
      <c r="Y401" s="351"/>
      <c r="Z401" s="351"/>
      <c r="AA401" s="351"/>
      <c r="AB401" s="351"/>
      <c r="AC401" s="351"/>
      <c r="AD401" s="83"/>
    </row>
    <row r="402" spans="1:30" s="225" customFormat="1" ht="18" customHeight="1">
      <c r="A402" s="121"/>
      <c r="B402" s="63"/>
      <c r="C402" s="108"/>
      <c r="D402" s="42"/>
      <c r="E402" s="43" t="s">
        <v>161</v>
      </c>
      <c r="F402" s="44" t="s">
        <v>457</v>
      </c>
      <c r="G402" s="159">
        <v>2</v>
      </c>
      <c r="H402" s="144">
        <v>30</v>
      </c>
      <c r="I402" s="157">
        <v>60</v>
      </c>
      <c r="J402" s="106">
        <v>40</v>
      </c>
      <c r="K402" s="87">
        <f t="shared" si="23"/>
        <v>1.2</v>
      </c>
      <c r="L402" s="87">
        <f t="shared" si="24"/>
        <v>1.2</v>
      </c>
      <c r="M402" s="46">
        <f t="shared" si="25"/>
        <v>90</v>
      </c>
      <c r="N402" s="351"/>
      <c r="O402" s="351"/>
      <c r="P402" s="351"/>
      <c r="Q402" s="351"/>
      <c r="R402" s="351"/>
      <c r="S402" s="351"/>
      <c r="T402" s="351"/>
      <c r="U402" s="351"/>
      <c r="V402" s="351"/>
      <c r="W402" s="351"/>
      <c r="X402" s="351"/>
      <c r="Y402" s="351"/>
      <c r="Z402" s="351"/>
      <c r="AA402" s="351"/>
      <c r="AB402" s="351"/>
      <c r="AC402" s="351"/>
      <c r="AD402" s="83"/>
    </row>
    <row r="403" spans="1:30" ht="18" customHeight="1">
      <c r="A403" s="90"/>
      <c r="B403" s="107"/>
      <c r="C403" s="108"/>
      <c r="D403" s="42"/>
      <c r="E403" s="237" t="s">
        <v>395</v>
      </c>
      <c r="F403" s="238" t="s">
        <v>216</v>
      </c>
      <c r="G403" s="248">
        <v>1</v>
      </c>
      <c r="H403" s="240"/>
      <c r="I403" s="241"/>
      <c r="J403" s="242">
        <v>22</v>
      </c>
      <c r="K403" s="87">
        <f t="shared" si="23"/>
        <v>0</v>
      </c>
      <c r="L403" s="87">
        <f t="shared" si="24"/>
        <v>0</v>
      </c>
      <c r="M403" s="46">
        <f t="shared" si="25"/>
        <v>11</v>
      </c>
      <c r="N403" s="336"/>
      <c r="O403" s="336"/>
      <c r="P403" s="336"/>
      <c r="Q403" s="336"/>
      <c r="R403" s="336"/>
      <c r="S403" s="336"/>
      <c r="T403" s="336"/>
      <c r="U403" s="336"/>
      <c r="V403" s="336"/>
      <c r="W403" s="336"/>
      <c r="X403" s="336"/>
      <c r="Y403" s="336"/>
      <c r="Z403" s="336"/>
      <c r="AA403" s="336"/>
      <c r="AB403" s="336"/>
      <c r="AC403" s="336"/>
      <c r="AD403" s="83"/>
    </row>
    <row r="404" spans="1:30" ht="18" customHeight="1">
      <c r="A404" s="104">
        <v>21</v>
      </c>
      <c r="B404" s="60" t="s">
        <v>82</v>
      </c>
      <c r="C404" s="61" t="s">
        <v>116</v>
      </c>
      <c r="D404" s="42">
        <v>20200010701</v>
      </c>
      <c r="E404" s="43" t="s">
        <v>259</v>
      </c>
      <c r="F404" s="44" t="s">
        <v>202</v>
      </c>
      <c r="G404" s="170">
        <v>1</v>
      </c>
      <c r="H404" s="144">
        <v>30</v>
      </c>
      <c r="I404" s="157">
        <v>30</v>
      </c>
      <c r="J404" s="106">
        <v>37</v>
      </c>
      <c r="K404" s="87">
        <f t="shared" si="23"/>
        <v>1.2</v>
      </c>
      <c r="L404" s="87">
        <f t="shared" si="24"/>
        <v>1.2</v>
      </c>
      <c r="M404" s="46">
        <f t="shared" si="25"/>
        <v>63</v>
      </c>
      <c r="N404" s="367">
        <f>112.5+67.5-4.5</f>
        <v>175.5</v>
      </c>
      <c r="O404" s="354">
        <v>0</v>
      </c>
      <c r="P404" s="352">
        <f>SUM(M404:M428)+N404+O404</f>
        <v>1117.4000000000001</v>
      </c>
      <c r="Q404" s="354">
        <v>42.9</v>
      </c>
      <c r="R404" s="352">
        <v>56</v>
      </c>
      <c r="S404" s="358">
        <v>450</v>
      </c>
      <c r="T404" s="354">
        <v>450</v>
      </c>
      <c r="U404" s="358">
        <v>112</v>
      </c>
      <c r="V404" s="356">
        <v>112</v>
      </c>
      <c r="W404" s="358">
        <v>56</v>
      </c>
      <c r="X404" s="354">
        <v>56</v>
      </c>
      <c r="Y404" s="352">
        <f>ROUND((P404-T404),1)</f>
        <v>667.4</v>
      </c>
      <c r="Z404" s="350">
        <f>IF(OR(SUM(V404:V428)="",SUM(Q404:Q428)=""),0,IF(OR(SUM(U404:U428)=320,SUM(V404:V428)&gt;0),ROUND((SUM(Q404:Q428)-SUM(V404:V428)),1),0))</f>
        <v>-69.099999999999994</v>
      </c>
      <c r="AA404" s="350">
        <f>IF(OR(SUM(X404:X428)="",SUM(R404:R428)=""),0,IF(OR(SUM(W404:W428)=160,SUM(X404:X428)&gt;0),ROUND((SUM(R404:R428)-SUM(X404:X428)),1),0))</f>
        <v>0</v>
      </c>
      <c r="AB404" s="361"/>
      <c r="AC404" s="363">
        <f>SUM(Y404:AA428)</f>
        <v>598.29999999999995</v>
      </c>
      <c r="AD404" s="83"/>
    </row>
    <row r="405" spans="1:30" ht="18" customHeight="1">
      <c r="A405" s="90"/>
      <c r="B405" s="107"/>
      <c r="C405" s="108"/>
      <c r="D405" s="42">
        <v>20400156701</v>
      </c>
      <c r="E405" s="43" t="s">
        <v>307</v>
      </c>
      <c r="F405" s="44" t="s">
        <v>248</v>
      </c>
      <c r="G405" s="170">
        <v>1</v>
      </c>
      <c r="H405" s="144">
        <v>15</v>
      </c>
      <c r="I405" s="157">
        <v>60</v>
      </c>
      <c r="J405" s="106">
        <v>13</v>
      </c>
      <c r="K405" s="87">
        <f t="shared" si="23"/>
        <v>1</v>
      </c>
      <c r="L405" s="87">
        <f t="shared" si="24"/>
        <v>1</v>
      </c>
      <c r="M405" s="46">
        <f t="shared" si="25"/>
        <v>60</v>
      </c>
      <c r="N405" s="336"/>
      <c r="O405" s="336"/>
      <c r="P405" s="336"/>
      <c r="Q405" s="336"/>
      <c r="R405" s="336"/>
      <c r="S405" s="336"/>
      <c r="T405" s="336"/>
      <c r="U405" s="336"/>
      <c r="V405" s="336"/>
      <c r="W405" s="336"/>
      <c r="X405" s="336"/>
      <c r="Y405" s="336"/>
      <c r="Z405" s="336"/>
      <c r="AA405" s="336"/>
      <c r="AB405" s="336"/>
      <c r="AC405" s="336"/>
      <c r="AD405" s="83"/>
    </row>
    <row r="406" spans="1:30" ht="18" customHeight="1">
      <c r="A406" s="90"/>
      <c r="B406" s="107"/>
      <c r="C406" s="108"/>
      <c r="D406" s="42">
        <v>21100110901</v>
      </c>
      <c r="E406" s="43" t="s">
        <v>308</v>
      </c>
      <c r="F406" s="44" t="s">
        <v>260</v>
      </c>
      <c r="G406" s="170">
        <v>1</v>
      </c>
      <c r="H406" s="144">
        <v>30</v>
      </c>
      <c r="I406" s="157">
        <v>30</v>
      </c>
      <c r="J406" s="106">
        <v>53</v>
      </c>
      <c r="K406" s="87">
        <f t="shared" si="23"/>
        <v>1.2</v>
      </c>
      <c r="L406" s="87">
        <f t="shared" si="24"/>
        <v>1.2</v>
      </c>
      <c r="M406" s="46">
        <f t="shared" si="25"/>
        <v>63</v>
      </c>
      <c r="N406" s="336"/>
      <c r="O406" s="336"/>
      <c r="P406" s="336"/>
      <c r="Q406" s="336"/>
      <c r="R406" s="336"/>
      <c r="S406" s="336"/>
      <c r="T406" s="336"/>
      <c r="U406" s="336"/>
      <c r="V406" s="336"/>
      <c r="W406" s="336"/>
      <c r="X406" s="336"/>
      <c r="Y406" s="336"/>
      <c r="Z406" s="336"/>
      <c r="AA406" s="336"/>
      <c r="AB406" s="336"/>
      <c r="AC406" s="336"/>
      <c r="AD406" s="83"/>
    </row>
    <row r="407" spans="1:30" ht="18" customHeight="1">
      <c r="A407" s="90"/>
      <c r="B407" s="107"/>
      <c r="C407" s="108"/>
      <c r="D407" s="42">
        <v>21100148301</v>
      </c>
      <c r="E407" s="219" t="s">
        <v>190</v>
      </c>
      <c r="F407" s="312" t="s">
        <v>260</v>
      </c>
      <c r="G407" s="220">
        <v>1</v>
      </c>
      <c r="H407" s="216"/>
      <c r="I407" s="217"/>
      <c r="J407" s="212">
        <v>53</v>
      </c>
      <c r="K407" s="87">
        <f t="shared" si="23"/>
        <v>0</v>
      </c>
      <c r="L407" s="87">
        <f t="shared" si="24"/>
        <v>0</v>
      </c>
      <c r="M407" s="46">
        <f t="shared" si="25"/>
        <v>26.5</v>
      </c>
      <c r="N407" s="336"/>
      <c r="O407" s="336"/>
      <c r="P407" s="336"/>
      <c r="Q407" s="336"/>
      <c r="R407" s="336"/>
      <c r="S407" s="336"/>
      <c r="T407" s="336"/>
      <c r="U407" s="336"/>
      <c r="V407" s="336"/>
      <c r="W407" s="336"/>
      <c r="X407" s="336"/>
      <c r="Y407" s="336"/>
      <c r="Z407" s="336"/>
      <c r="AA407" s="336"/>
      <c r="AB407" s="336"/>
      <c r="AC407" s="336"/>
      <c r="AD407" s="83"/>
    </row>
    <row r="408" spans="1:30" ht="18" customHeight="1">
      <c r="A408" s="90"/>
      <c r="B408" s="107"/>
      <c r="C408" s="108"/>
      <c r="D408" s="42">
        <v>21100148401</v>
      </c>
      <c r="E408" s="42" t="s">
        <v>309</v>
      </c>
      <c r="F408" s="42" t="s">
        <v>260</v>
      </c>
      <c r="G408" s="170">
        <v>1</v>
      </c>
      <c r="H408" s="144">
        <v>15</v>
      </c>
      <c r="I408" s="157">
        <v>30</v>
      </c>
      <c r="J408" s="106">
        <v>53</v>
      </c>
      <c r="K408" s="87">
        <f t="shared" si="23"/>
        <v>1.2</v>
      </c>
      <c r="L408" s="87">
        <f t="shared" si="24"/>
        <v>1.2</v>
      </c>
      <c r="M408" s="46">
        <f t="shared" si="25"/>
        <v>45</v>
      </c>
      <c r="N408" s="336"/>
      <c r="O408" s="336"/>
      <c r="P408" s="336"/>
      <c r="Q408" s="336"/>
      <c r="R408" s="336"/>
      <c r="S408" s="336"/>
      <c r="T408" s="336"/>
      <c r="U408" s="336"/>
      <c r="V408" s="336"/>
      <c r="W408" s="336"/>
      <c r="X408" s="336"/>
      <c r="Y408" s="336"/>
      <c r="Z408" s="336"/>
      <c r="AA408" s="336"/>
      <c r="AB408" s="336"/>
      <c r="AC408" s="336"/>
      <c r="AD408" s="83"/>
    </row>
    <row r="409" spans="1:30" ht="18" customHeight="1">
      <c r="A409" s="90"/>
      <c r="B409" s="107"/>
      <c r="C409" s="108"/>
      <c r="D409" s="42">
        <v>21100149801</v>
      </c>
      <c r="E409" s="42" t="s">
        <v>310</v>
      </c>
      <c r="F409" s="42" t="s">
        <v>169</v>
      </c>
      <c r="G409" s="170">
        <v>1</v>
      </c>
      <c r="H409" s="202">
        <v>26</v>
      </c>
      <c r="I409" s="203">
        <v>26</v>
      </c>
      <c r="J409" s="106">
        <v>37</v>
      </c>
      <c r="K409" s="87">
        <f t="shared" si="23"/>
        <v>1.2</v>
      </c>
      <c r="L409" s="87">
        <f t="shared" si="24"/>
        <v>1.2</v>
      </c>
      <c r="M409" s="46">
        <f t="shared" si="25"/>
        <v>54.6</v>
      </c>
      <c r="N409" s="336"/>
      <c r="O409" s="336"/>
      <c r="P409" s="336"/>
      <c r="Q409" s="336"/>
      <c r="R409" s="336"/>
      <c r="S409" s="336"/>
      <c r="T409" s="336"/>
      <c r="U409" s="336"/>
      <c r="V409" s="336"/>
      <c r="W409" s="336"/>
      <c r="X409" s="336"/>
      <c r="Y409" s="336"/>
      <c r="Z409" s="336"/>
      <c r="AA409" s="336"/>
      <c r="AB409" s="336"/>
      <c r="AC409" s="336"/>
      <c r="AD409" s="83"/>
    </row>
    <row r="410" spans="1:30" ht="18" customHeight="1">
      <c r="A410" s="90"/>
      <c r="B410" s="107"/>
      <c r="C410" s="108"/>
      <c r="D410" s="42">
        <v>21100149802</v>
      </c>
      <c r="E410" s="42" t="s">
        <v>310</v>
      </c>
      <c r="F410" s="42" t="s">
        <v>170</v>
      </c>
      <c r="G410" s="170">
        <v>1</v>
      </c>
      <c r="H410" s="202">
        <v>26</v>
      </c>
      <c r="I410" s="203">
        <v>26</v>
      </c>
      <c r="J410" s="106">
        <v>33</v>
      </c>
      <c r="K410" s="87">
        <f t="shared" si="23"/>
        <v>1</v>
      </c>
      <c r="L410" s="87">
        <f t="shared" si="24"/>
        <v>1.1000000000000001</v>
      </c>
      <c r="M410" s="46">
        <f t="shared" si="25"/>
        <v>47.5</v>
      </c>
      <c r="N410" s="336"/>
      <c r="O410" s="336"/>
      <c r="P410" s="336"/>
      <c r="Q410" s="336"/>
      <c r="R410" s="336"/>
      <c r="S410" s="336"/>
      <c r="T410" s="336"/>
      <c r="U410" s="336"/>
      <c r="V410" s="336"/>
      <c r="W410" s="336"/>
      <c r="X410" s="336"/>
      <c r="Y410" s="336"/>
      <c r="Z410" s="336"/>
      <c r="AA410" s="336"/>
      <c r="AB410" s="336"/>
      <c r="AC410" s="336"/>
      <c r="AD410" s="83"/>
    </row>
    <row r="411" spans="1:30" ht="18" customHeight="1">
      <c r="A411" s="90"/>
      <c r="B411" s="107"/>
      <c r="C411" s="108"/>
      <c r="D411" s="42">
        <v>21100150601</v>
      </c>
      <c r="E411" s="42" t="s">
        <v>309</v>
      </c>
      <c r="F411" s="42" t="s">
        <v>216</v>
      </c>
      <c r="G411" s="170">
        <v>1</v>
      </c>
      <c r="H411" s="144">
        <v>30</v>
      </c>
      <c r="I411" s="157">
        <v>30</v>
      </c>
      <c r="J411" s="106">
        <v>22</v>
      </c>
      <c r="K411" s="87">
        <f t="shared" si="23"/>
        <v>1</v>
      </c>
      <c r="L411" s="87">
        <f t="shared" si="24"/>
        <v>1</v>
      </c>
      <c r="M411" s="46">
        <f t="shared" si="25"/>
        <v>52.5</v>
      </c>
      <c r="N411" s="336"/>
      <c r="O411" s="336"/>
      <c r="P411" s="336"/>
      <c r="Q411" s="336"/>
      <c r="R411" s="336"/>
      <c r="S411" s="336"/>
      <c r="T411" s="336"/>
      <c r="U411" s="336"/>
      <c r="V411" s="336"/>
      <c r="W411" s="336"/>
      <c r="X411" s="336"/>
      <c r="Y411" s="336"/>
      <c r="Z411" s="336"/>
      <c r="AA411" s="336"/>
      <c r="AB411" s="336"/>
      <c r="AC411" s="336"/>
      <c r="AD411" s="83"/>
    </row>
    <row r="412" spans="1:30" ht="18" customHeight="1">
      <c r="A412" s="90"/>
      <c r="B412" s="107"/>
      <c r="C412" s="108"/>
      <c r="D412" s="42">
        <v>41000092801</v>
      </c>
      <c r="E412" s="42" t="s">
        <v>259</v>
      </c>
      <c r="F412" s="42" t="s">
        <v>159</v>
      </c>
      <c r="G412" s="170">
        <v>1</v>
      </c>
      <c r="H412" s="144">
        <v>15</v>
      </c>
      <c r="I412" s="157">
        <v>30</v>
      </c>
      <c r="J412" s="106">
        <v>30</v>
      </c>
      <c r="K412" s="87">
        <f t="shared" si="23"/>
        <v>1</v>
      </c>
      <c r="L412" s="87">
        <f t="shared" si="24"/>
        <v>1.1000000000000001</v>
      </c>
      <c r="M412" s="46">
        <f t="shared" si="25"/>
        <v>39.799999999999997</v>
      </c>
      <c r="N412" s="336"/>
      <c r="O412" s="336"/>
      <c r="P412" s="336"/>
      <c r="Q412" s="336"/>
      <c r="R412" s="336"/>
      <c r="S412" s="336"/>
      <c r="T412" s="336"/>
      <c r="U412" s="336"/>
      <c r="V412" s="336"/>
      <c r="W412" s="336"/>
      <c r="X412" s="336"/>
      <c r="Y412" s="336"/>
      <c r="Z412" s="336"/>
      <c r="AA412" s="336"/>
      <c r="AB412" s="336"/>
      <c r="AC412" s="336"/>
      <c r="AD412" s="83"/>
    </row>
    <row r="413" spans="1:30" ht="18" customHeight="1">
      <c r="A413" s="90"/>
      <c r="B413" s="107"/>
      <c r="C413" s="108"/>
      <c r="D413" s="42" t="s">
        <v>311</v>
      </c>
      <c r="E413" s="42" t="s">
        <v>312</v>
      </c>
      <c r="F413" s="42" t="s">
        <v>216</v>
      </c>
      <c r="G413" s="170">
        <v>1</v>
      </c>
      <c r="H413" s="202">
        <v>13</v>
      </c>
      <c r="I413" s="157"/>
      <c r="J413" s="106">
        <v>22</v>
      </c>
      <c r="K413" s="87">
        <f t="shared" si="23"/>
        <v>0</v>
      </c>
      <c r="L413" s="87">
        <f t="shared" si="24"/>
        <v>0</v>
      </c>
      <c r="M413" s="46">
        <f t="shared" si="25"/>
        <v>0</v>
      </c>
      <c r="N413" s="336"/>
      <c r="O413" s="336"/>
      <c r="P413" s="336"/>
      <c r="Q413" s="336"/>
      <c r="R413" s="336"/>
      <c r="S413" s="336"/>
      <c r="T413" s="336"/>
      <c r="U413" s="336"/>
      <c r="V413" s="336"/>
      <c r="W413" s="336"/>
      <c r="X413" s="336"/>
      <c r="Y413" s="336"/>
      <c r="Z413" s="336"/>
      <c r="AA413" s="336"/>
      <c r="AB413" s="336"/>
      <c r="AC413" s="336"/>
      <c r="AD413" s="83"/>
    </row>
    <row r="414" spans="1:30" ht="18" customHeight="1">
      <c r="A414" s="121"/>
      <c r="B414" s="107"/>
      <c r="C414" s="108"/>
      <c r="D414" s="42"/>
      <c r="E414" s="219" t="s">
        <v>190</v>
      </c>
      <c r="F414" s="312" t="s">
        <v>248</v>
      </c>
      <c r="G414" s="220">
        <v>1</v>
      </c>
      <c r="H414" s="216"/>
      <c r="I414" s="217"/>
      <c r="J414" s="212">
        <v>13</v>
      </c>
      <c r="K414" s="87">
        <f t="shared" si="23"/>
        <v>0</v>
      </c>
      <c r="L414" s="87">
        <f t="shared" si="24"/>
        <v>0</v>
      </c>
      <c r="M414" s="46">
        <f t="shared" si="25"/>
        <v>6.5</v>
      </c>
      <c r="N414" s="351"/>
      <c r="O414" s="351"/>
      <c r="P414" s="351"/>
      <c r="Q414" s="351"/>
      <c r="R414" s="351"/>
      <c r="S414" s="351"/>
      <c r="T414" s="351"/>
      <c r="U414" s="351"/>
      <c r="V414" s="351"/>
      <c r="W414" s="351"/>
      <c r="X414" s="351"/>
      <c r="Y414" s="351"/>
      <c r="Z414" s="351"/>
      <c r="AA414" s="351"/>
      <c r="AB414" s="351"/>
      <c r="AC414" s="351"/>
      <c r="AD414" s="83"/>
    </row>
    <row r="415" spans="1:30" ht="18" customHeight="1">
      <c r="A415" s="121"/>
      <c r="B415" s="107"/>
      <c r="C415" s="108"/>
      <c r="D415" s="42"/>
      <c r="E415" s="42" t="s">
        <v>313</v>
      </c>
      <c r="F415" s="42" t="s">
        <v>163</v>
      </c>
      <c r="G415" s="170">
        <v>1</v>
      </c>
      <c r="H415" s="144">
        <v>30</v>
      </c>
      <c r="I415" s="157">
        <v>30</v>
      </c>
      <c r="J415" s="106">
        <v>10</v>
      </c>
      <c r="K415" s="87">
        <f t="shared" si="23"/>
        <v>1</v>
      </c>
      <c r="L415" s="87">
        <f t="shared" si="24"/>
        <v>1</v>
      </c>
      <c r="M415" s="46">
        <f t="shared" si="25"/>
        <v>52.5</v>
      </c>
      <c r="N415" s="351"/>
      <c r="O415" s="351"/>
      <c r="P415" s="351"/>
      <c r="Q415" s="351"/>
      <c r="R415" s="351"/>
      <c r="S415" s="351"/>
      <c r="T415" s="351"/>
      <c r="U415" s="351"/>
      <c r="V415" s="351"/>
      <c r="W415" s="351"/>
      <c r="X415" s="351"/>
      <c r="Y415" s="351"/>
      <c r="Z415" s="351"/>
      <c r="AA415" s="351"/>
      <c r="AB415" s="351"/>
      <c r="AC415" s="351"/>
      <c r="AD415" s="83"/>
    </row>
    <row r="416" spans="1:30" ht="18" customHeight="1">
      <c r="A416" s="121"/>
      <c r="B416" s="107"/>
      <c r="C416" s="108"/>
      <c r="D416" s="42"/>
      <c r="E416" s="42" t="s">
        <v>307</v>
      </c>
      <c r="F416" s="42" t="s">
        <v>216</v>
      </c>
      <c r="G416" s="170">
        <v>2</v>
      </c>
      <c r="H416" s="144">
        <v>15</v>
      </c>
      <c r="I416" s="157">
        <v>30</v>
      </c>
      <c r="J416" s="106">
        <v>40</v>
      </c>
      <c r="K416" s="87">
        <f t="shared" si="23"/>
        <v>1.2</v>
      </c>
      <c r="L416" s="87">
        <f t="shared" si="24"/>
        <v>1.2</v>
      </c>
      <c r="M416" s="46">
        <f t="shared" si="25"/>
        <v>45</v>
      </c>
      <c r="N416" s="351"/>
      <c r="O416" s="351"/>
      <c r="P416" s="351"/>
      <c r="Q416" s="351"/>
      <c r="R416" s="351"/>
      <c r="S416" s="351"/>
      <c r="T416" s="351"/>
      <c r="U416" s="351"/>
      <c r="V416" s="351"/>
      <c r="W416" s="351"/>
      <c r="X416" s="351"/>
      <c r="Y416" s="351"/>
      <c r="Z416" s="351"/>
      <c r="AA416" s="351"/>
      <c r="AB416" s="351"/>
      <c r="AC416" s="351"/>
      <c r="AD416" s="83"/>
    </row>
    <row r="417" spans="1:30" s="206" customFormat="1" ht="18" customHeight="1">
      <c r="A417" s="121"/>
      <c r="B417" s="107"/>
      <c r="C417" s="108"/>
      <c r="D417" s="42"/>
      <c r="E417" s="42" t="s">
        <v>424</v>
      </c>
      <c r="F417" s="42" t="s">
        <v>216</v>
      </c>
      <c r="G417" s="170">
        <v>2</v>
      </c>
      <c r="H417" s="144">
        <v>15</v>
      </c>
      <c r="I417" s="157">
        <v>30</v>
      </c>
      <c r="J417" s="106">
        <v>40</v>
      </c>
      <c r="K417" s="87">
        <f t="shared" si="23"/>
        <v>1.2</v>
      </c>
      <c r="L417" s="87">
        <f t="shared" si="24"/>
        <v>1.2</v>
      </c>
      <c r="M417" s="46">
        <f t="shared" si="25"/>
        <v>45</v>
      </c>
      <c r="N417" s="351"/>
      <c r="O417" s="351"/>
      <c r="P417" s="351"/>
      <c r="Q417" s="351"/>
      <c r="R417" s="351"/>
      <c r="S417" s="351"/>
      <c r="T417" s="351"/>
      <c r="U417" s="351"/>
      <c r="V417" s="351"/>
      <c r="W417" s="351"/>
      <c r="X417" s="351"/>
      <c r="Y417" s="351"/>
      <c r="Z417" s="351"/>
      <c r="AA417" s="351"/>
      <c r="AB417" s="351"/>
      <c r="AC417" s="351"/>
      <c r="AD417" s="83"/>
    </row>
    <row r="418" spans="1:30" s="206" customFormat="1" ht="18" customHeight="1">
      <c r="A418" s="121"/>
      <c r="B418" s="107"/>
      <c r="C418" s="108"/>
      <c r="D418" s="42"/>
      <c r="E418" s="42" t="s">
        <v>309</v>
      </c>
      <c r="F418" s="42" t="s">
        <v>169</v>
      </c>
      <c r="G418" s="170">
        <v>2</v>
      </c>
      <c r="H418" s="144">
        <v>15</v>
      </c>
      <c r="I418" s="157">
        <v>30</v>
      </c>
      <c r="J418" s="106">
        <v>40</v>
      </c>
      <c r="K418" s="87">
        <f t="shared" si="23"/>
        <v>1.2</v>
      </c>
      <c r="L418" s="87">
        <f t="shared" si="24"/>
        <v>1.2</v>
      </c>
      <c r="M418" s="46">
        <f t="shared" si="25"/>
        <v>45</v>
      </c>
      <c r="N418" s="351"/>
      <c r="O418" s="351"/>
      <c r="P418" s="351"/>
      <c r="Q418" s="351"/>
      <c r="R418" s="351"/>
      <c r="S418" s="351"/>
      <c r="T418" s="351"/>
      <c r="U418" s="351"/>
      <c r="V418" s="351"/>
      <c r="W418" s="351"/>
      <c r="X418" s="351"/>
      <c r="Y418" s="351"/>
      <c r="Z418" s="351"/>
      <c r="AA418" s="351"/>
      <c r="AB418" s="351"/>
      <c r="AC418" s="351"/>
      <c r="AD418" s="83"/>
    </row>
    <row r="419" spans="1:30" s="206" customFormat="1" ht="18" customHeight="1">
      <c r="A419" s="121"/>
      <c r="B419" s="107"/>
      <c r="C419" s="108"/>
      <c r="D419" s="42"/>
      <c r="E419" s="42" t="s">
        <v>309</v>
      </c>
      <c r="F419" s="42" t="s">
        <v>170</v>
      </c>
      <c r="G419" s="170">
        <v>2</v>
      </c>
      <c r="H419" s="144">
        <v>15</v>
      </c>
      <c r="I419" s="157">
        <v>30</v>
      </c>
      <c r="J419" s="106">
        <v>40</v>
      </c>
      <c r="K419" s="87">
        <f t="shared" si="23"/>
        <v>1.2</v>
      </c>
      <c r="L419" s="87">
        <f t="shared" si="24"/>
        <v>1.2</v>
      </c>
      <c r="M419" s="46">
        <f t="shared" si="25"/>
        <v>45</v>
      </c>
      <c r="N419" s="351"/>
      <c r="O419" s="351"/>
      <c r="P419" s="351"/>
      <c r="Q419" s="351"/>
      <c r="R419" s="351"/>
      <c r="S419" s="351"/>
      <c r="T419" s="351"/>
      <c r="U419" s="351"/>
      <c r="V419" s="351"/>
      <c r="W419" s="351"/>
      <c r="X419" s="351"/>
      <c r="Y419" s="351"/>
      <c r="Z419" s="351"/>
      <c r="AA419" s="351"/>
      <c r="AB419" s="351"/>
      <c r="AC419" s="351"/>
      <c r="AD419" s="83"/>
    </row>
    <row r="420" spans="1:30" s="206" customFormat="1" ht="18" customHeight="1">
      <c r="A420" s="121"/>
      <c r="B420" s="107"/>
      <c r="C420" s="108"/>
      <c r="D420" s="42"/>
      <c r="E420" s="247" t="s">
        <v>395</v>
      </c>
      <c r="F420" s="313" t="s">
        <v>169</v>
      </c>
      <c r="G420" s="239">
        <v>2</v>
      </c>
      <c r="H420" s="240"/>
      <c r="I420" s="241"/>
      <c r="J420" s="242">
        <v>40</v>
      </c>
      <c r="K420" s="87">
        <f t="shared" si="23"/>
        <v>0</v>
      </c>
      <c r="L420" s="87">
        <f t="shared" si="24"/>
        <v>0</v>
      </c>
      <c r="M420" s="46">
        <f t="shared" si="25"/>
        <v>20</v>
      </c>
      <c r="N420" s="351"/>
      <c r="O420" s="351"/>
      <c r="P420" s="351"/>
      <c r="Q420" s="351"/>
      <c r="R420" s="351"/>
      <c r="S420" s="351"/>
      <c r="T420" s="351"/>
      <c r="U420" s="351"/>
      <c r="V420" s="351"/>
      <c r="W420" s="351"/>
      <c r="X420" s="351"/>
      <c r="Y420" s="351"/>
      <c r="Z420" s="351"/>
      <c r="AA420" s="351"/>
      <c r="AB420" s="351"/>
      <c r="AC420" s="351"/>
      <c r="AD420" s="83"/>
    </row>
    <row r="421" spans="1:30" ht="18" customHeight="1">
      <c r="A421" s="121"/>
      <c r="B421" s="107"/>
      <c r="C421" s="108"/>
      <c r="D421" s="42"/>
      <c r="E421" s="42" t="s">
        <v>309</v>
      </c>
      <c r="F421" s="42" t="s">
        <v>242</v>
      </c>
      <c r="G421" s="170">
        <v>2</v>
      </c>
      <c r="H421" s="144">
        <v>15</v>
      </c>
      <c r="I421" s="157">
        <v>30</v>
      </c>
      <c r="J421" s="106">
        <v>40</v>
      </c>
      <c r="K421" s="87">
        <f t="shared" si="23"/>
        <v>1.2</v>
      </c>
      <c r="L421" s="87">
        <f t="shared" si="24"/>
        <v>1.2</v>
      </c>
      <c r="M421" s="46">
        <f t="shared" si="25"/>
        <v>45</v>
      </c>
      <c r="N421" s="351"/>
      <c r="O421" s="351"/>
      <c r="P421" s="351"/>
      <c r="Q421" s="351"/>
      <c r="R421" s="351"/>
      <c r="S421" s="351"/>
      <c r="T421" s="351"/>
      <c r="U421" s="351"/>
      <c r="V421" s="351"/>
      <c r="W421" s="351"/>
      <c r="X421" s="351"/>
      <c r="Y421" s="351"/>
      <c r="Z421" s="351"/>
      <c r="AA421" s="351"/>
      <c r="AB421" s="351"/>
      <c r="AC421" s="351"/>
      <c r="AD421" s="83"/>
    </row>
    <row r="422" spans="1:30" ht="18" customHeight="1">
      <c r="A422" s="121"/>
      <c r="B422" s="107"/>
      <c r="C422" s="108"/>
      <c r="D422" s="42"/>
      <c r="E422" s="42" t="s">
        <v>309</v>
      </c>
      <c r="F422" s="42" t="s">
        <v>425</v>
      </c>
      <c r="G422" s="170">
        <v>2</v>
      </c>
      <c r="H422" s="144">
        <v>15</v>
      </c>
      <c r="I422" s="157">
        <v>30</v>
      </c>
      <c r="J422" s="106">
        <v>40</v>
      </c>
      <c r="K422" s="87">
        <f t="shared" si="23"/>
        <v>1.2</v>
      </c>
      <c r="L422" s="87">
        <f t="shared" si="24"/>
        <v>1.2</v>
      </c>
      <c r="M422" s="46">
        <f t="shared" si="25"/>
        <v>45</v>
      </c>
      <c r="N422" s="351"/>
      <c r="O422" s="351"/>
      <c r="P422" s="351"/>
      <c r="Q422" s="351"/>
      <c r="R422" s="351"/>
      <c r="S422" s="351"/>
      <c r="T422" s="351"/>
      <c r="U422" s="351"/>
      <c r="V422" s="351"/>
      <c r="W422" s="351"/>
      <c r="X422" s="351"/>
      <c r="Y422" s="351"/>
      <c r="Z422" s="351"/>
      <c r="AA422" s="351"/>
      <c r="AB422" s="351"/>
      <c r="AC422" s="351"/>
      <c r="AD422" s="83"/>
    </row>
    <row r="423" spans="1:30" s="260" customFormat="1" ht="18" customHeight="1">
      <c r="A423" s="121"/>
      <c r="B423" s="107"/>
      <c r="C423" s="108"/>
      <c r="D423" s="42"/>
      <c r="E423" s="42" t="s">
        <v>415</v>
      </c>
      <c r="F423" s="42" t="s">
        <v>159</v>
      </c>
      <c r="G423" s="170">
        <v>2</v>
      </c>
      <c r="H423" s="144">
        <v>10</v>
      </c>
      <c r="I423" s="157"/>
      <c r="J423" s="106">
        <v>40</v>
      </c>
      <c r="K423" s="87">
        <f t="shared" si="23"/>
        <v>1.2</v>
      </c>
      <c r="L423" s="87">
        <f t="shared" si="24"/>
        <v>0</v>
      </c>
      <c r="M423" s="46">
        <f t="shared" si="25"/>
        <v>12</v>
      </c>
      <c r="N423" s="351"/>
      <c r="O423" s="351"/>
      <c r="P423" s="351"/>
      <c r="Q423" s="351"/>
      <c r="R423" s="351"/>
      <c r="S423" s="351"/>
      <c r="T423" s="351"/>
      <c r="U423" s="351"/>
      <c r="V423" s="351"/>
      <c r="W423" s="351"/>
      <c r="X423" s="351"/>
      <c r="Y423" s="351"/>
      <c r="Z423" s="351"/>
      <c r="AA423" s="351"/>
      <c r="AB423" s="351"/>
      <c r="AC423" s="351"/>
      <c r="AD423" s="83"/>
    </row>
    <row r="424" spans="1:30" ht="18" customHeight="1">
      <c r="A424" s="90"/>
      <c r="B424" s="107"/>
      <c r="C424" s="108"/>
      <c r="D424" s="42"/>
      <c r="E424" s="42" t="s">
        <v>420</v>
      </c>
      <c r="F424" s="42" t="s">
        <v>156</v>
      </c>
      <c r="G424" s="170">
        <v>2</v>
      </c>
      <c r="H424" s="144">
        <v>10</v>
      </c>
      <c r="I424" s="157"/>
      <c r="J424" s="106">
        <v>40</v>
      </c>
      <c r="K424" s="87">
        <f t="shared" si="23"/>
        <v>1.2</v>
      </c>
      <c r="L424" s="87">
        <f t="shared" si="24"/>
        <v>0</v>
      </c>
      <c r="M424" s="46">
        <f t="shared" si="25"/>
        <v>12</v>
      </c>
      <c r="N424" s="336"/>
      <c r="O424" s="336"/>
      <c r="P424" s="336"/>
      <c r="Q424" s="336"/>
      <c r="R424" s="336"/>
      <c r="S424" s="336"/>
      <c r="T424" s="336"/>
      <c r="U424" s="336"/>
      <c r="V424" s="336"/>
      <c r="W424" s="336"/>
      <c r="X424" s="336"/>
      <c r="Y424" s="336"/>
      <c r="Z424" s="336"/>
      <c r="AA424" s="336"/>
      <c r="AB424" s="336"/>
      <c r="AC424" s="336"/>
      <c r="AD424" s="83"/>
    </row>
    <row r="425" spans="1:30" ht="18" customHeight="1">
      <c r="A425" s="90"/>
      <c r="B425" s="107"/>
      <c r="C425" s="108"/>
      <c r="D425" s="42"/>
      <c r="E425" s="42" t="s">
        <v>503</v>
      </c>
      <c r="F425" s="42" t="s">
        <v>156</v>
      </c>
      <c r="G425" s="170">
        <v>2</v>
      </c>
      <c r="H425" s="144"/>
      <c r="I425" s="157">
        <v>15</v>
      </c>
      <c r="J425" s="106">
        <v>40</v>
      </c>
      <c r="K425" s="87">
        <f t="shared" si="23"/>
        <v>0</v>
      </c>
      <c r="L425" s="87">
        <f t="shared" si="24"/>
        <v>1.2</v>
      </c>
      <c r="M425" s="46">
        <f t="shared" si="25"/>
        <v>13.5</v>
      </c>
      <c r="N425" s="336"/>
      <c r="O425" s="336"/>
      <c r="P425" s="336"/>
      <c r="Q425" s="336"/>
      <c r="R425" s="336"/>
      <c r="S425" s="336"/>
      <c r="T425" s="336"/>
      <c r="U425" s="336"/>
      <c r="V425" s="336"/>
      <c r="W425" s="336"/>
      <c r="X425" s="336"/>
      <c r="Y425" s="336"/>
      <c r="Z425" s="336"/>
      <c r="AA425" s="336"/>
      <c r="AB425" s="336"/>
      <c r="AC425" s="336"/>
      <c r="AD425" s="83"/>
    </row>
    <row r="426" spans="1:30" ht="18" customHeight="1">
      <c r="A426" s="90"/>
      <c r="B426" s="63"/>
      <c r="C426" s="108"/>
      <c r="D426" s="42"/>
      <c r="E426" s="43" t="s">
        <v>504</v>
      </c>
      <c r="F426" s="42" t="s">
        <v>156</v>
      </c>
      <c r="G426" s="170">
        <v>2</v>
      </c>
      <c r="H426" s="144"/>
      <c r="I426" s="157">
        <v>15</v>
      </c>
      <c r="J426" s="106">
        <v>40</v>
      </c>
      <c r="K426" s="87">
        <f t="shared" si="23"/>
        <v>0</v>
      </c>
      <c r="L426" s="87">
        <f t="shared" si="24"/>
        <v>1.2</v>
      </c>
      <c r="M426" s="46">
        <f t="shared" si="25"/>
        <v>13.5</v>
      </c>
      <c r="N426" s="336"/>
      <c r="O426" s="336"/>
      <c r="P426" s="336"/>
      <c r="Q426" s="336"/>
      <c r="R426" s="336"/>
      <c r="S426" s="336"/>
      <c r="T426" s="336"/>
      <c r="U426" s="336"/>
      <c r="V426" s="336"/>
      <c r="W426" s="336"/>
      <c r="X426" s="336"/>
      <c r="Y426" s="336"/>
      <c r="Z426" s="336"/>
      <c r="AA426" s="336"/>
      <c r="AB426" s="336"/>
      <c r="AC426" s="336"/>
      <c r="AD426" s="83"/>
    </row>
    <row r="427" spans="1:30" s="225" customFormat="1" ht="18" customHeight="1">
      <c r="A427" s="121"/>
      <c r="B427" s="63"/>
      <c r="C427" s="108"/>
      <c r="D427" s="42"/>
      <c r="E427" s="43" t="s">
        <v>449</v>
      </c>
      <c r="F427" s="44" t="s">
        <v>448</v>
      </c>
      <c r="G427" s="170">
        <v>2</v>
      </c>
      <c r="H427" s="144">
        <v>15</v>
      </c>
      <c r="I427" s="157">
        <v>60</v>
      </c>
      <c r="J427" s="106"/>
      <c r="K427" s="87">
        <f t="shared" si="23"/>
        <v>0</v>
      </c>
      <c r="L427" s="87">
        <f t="shared" si="24"/>
        <v>0</v>
      </c>
      <c r="M427" s="46">
        <f t="shared" si="25"/>
        <v>0</v>
      </c>
      <c r="N427" s="351"/>
      <c r="O427" s="351"/>
      <c r="P427" s="351"/>
      <c r="Q427" s="351"/>
      <c r="R427" s="351"/>
      <c r="S427" s="351"/>
      <c r="T427" s="351"/>
      <c r="U427" s="351"/>
      <c r="V427" s="351"/>
      <c r="W427" s="351"/>
      <c r="X427" s="351"/>
      <c r="Y427" s="351"/>
      <c r="Z427" s="351"/>
      <c r="AA427" s="351"/>
      <c r="AB427" s="351"/>
      <c r="AC427" s="351"/>
      <c r="AD427" s="83"/>
    </row>
    <row r="428" spans="1:30" s="225" customFormat="1" ht="18" customHeight="1">
      <c r="A428" s="121"/>
      <c r="B428" s="63"/>
      <c r="C428" s="108"/>
      <c r="D428" s="42"/>
      <c r="E428" s="43" t="s">
        <v>161</v>
      </c>
      <c r="F428" s="44" t="s">
        <v>458</v>
      </c>
      <c r="G428" s="170">
        <v>2</v>
      </c>
      <c r="H428" s="144">
        <v>30</v>
      </c>
      <c r="I428" s="157">
        <v>60</v>
      </c>
      <c r="J428" s="106">
        <v>40</v>
      </c>
      <c r="K428" s="87">
        <f t="shared" si="23"/>
        <v>1.2</v>
      </c>
      <c r="L428" s="87">
        <f t="shared" si="24"/>
        <v>1.2</v>
      </c>
      <c r="M428" s="46">
        <f t="shared" si="25"/>
        <v>90</v>
      </c>
      <c r="N428" s="351"/>
      <c r="O428" s="351"/>
      <c r="P428" s="351"/>
      <c r="Q428" s="351"/>
      <c r="R428" s="351"/>
      <c r="S428" s="351"/>
      <c r="T428" s="351"/>
      <c r="U428" s="351"/>
      <c r="V428" s="351"/>
      <c r="W428" s="351"/>
      <c r="X428" s="351"/>
      <c r="Y428" s="351"/>
      <c r="Z428" s="351"/>
      <c r="AA428" s="351"/>
      <c r="AB428" s="351"/>
      <c r="AC428" s="351"/>
      <c r="AD428" s="83"/>
    </row>
    <row r="429" spans="1:30" ht="18" customHeight="1">
      <c r="A429" s="104">
        <v>22</v>
      </c>
      <c r="B429" s="60" t="s">
        <v>117</v>
      </c>
      <c r="C429" s="61" t="s">
        <v>118</v>
      </c>
      <c r="D429" s="42">
        <v>21100012203</v>
      </c>
      <c r="E429" s="43" t="s">
        <v>176</v>
      </c>
      <c r="F429" s="44" t="s">
        <v>319</v>
      </c>
      <c r="G429" s="111">
        <v>1</v>
      </c>
      <c r="H429" s="140">
        <v>30</v>
      </c>
      <c r="I429" s="140"/>
      <c r="J429" s="106">
        <v>63</v>
      </c>
      <c r="K429" s="87">
        <f t="shared" si="23"/>
        <v>1.3</v>
      </c>
      <c r="L429" s="87">
        <f t="shared" si="24"/>
        <v>0</v>
      </c>
      <c r="M429" s="46">
        <f t="shared" si="25"/>
        <v>39</v>
      </c>
      <c r="N429" s="367">
        <v>67.5</v>
      </c>
      <c r="O429" s="354"/>
      <c r="P429" s="352">
        <f>SUM(M429:M450)+N429+O429</f>
        <v>821.8</v>
      </c>
      <c r="Q429" s="354">
        <v>0</v>
      </c>
      <c r="R429" s="352">
        <v>56</v>
      </c>
      <c r="S429" s="358">
        <v>450</v>
      </c>
      <c r="T429" s="354">
        <v>450</v>
      </c>
      <c r="U429" s="358">
        <v>112</v>
      </c>
      <c r="V429" s="356">
        <v>112</v>
      </c>
      <c r="W429" s="358">
        <v>56</v>
      </c>
      <c r="X429" s="354">
        <v>56</v>
      </c>
      <c r="Y429" s="352">
        <f>ROUND((P429-T429),1)</f>
        <v>371.8</v>
      </c>
      <c r="Z429" s="350">
        <f>IF(OR(SUM(V429:V450)="",SUM(Q429:Q450)=""),0,IF(OR(SUM(U429:U450)=320,SUM(V429:V450)&gt;0),ROUND((SUM(Q429:Q450)-SUM(V429:V450)),1),0))</f>
        <v>-112</v>
      </c>
      <c r="AA429" s="350">
        <f>IF(OR(SUM(X429:X450)="",SUM(R429:R450)=""),0,IF(OR(SUM(W429:W450)=160,SUM(X429:X450)&gt;0),ROUND((SUM(R429:R450)-SUM(X429:X450)),1),0))</f>
        <v>0</v>
      </c>
      <c r="AB429" s="361"/>
      <c r="AC429" s="363">
        <f>SUM(Y429:AA450)</f>
        <v>259.8</v>
      </c>
      <c r="AD429" s="83"/>
    </row>
    <row r="430" spans="1:30" ht="18" customHeight="1">
      <c r="A430" s="90"/>
      <c r="B430" s="107"/>
      <c r="C430" s="108"/>
      <c r="D430" s="42">
        <v>21100012203</v>
      </c>
      <c r="E430" s="43" t="s">
        <v>176</v>
      </c>
      <c r="F430" s="44" t="s">
        <v>319</v>
      </c>
      <c r="G430" s="111">
        <v>1</v>
      </c>
      <c r="H430" s="144"/>
      <c r="I430" s="144">
        <v>30</v>
      </c>
      <c r="J430" s="106">
        <v>31</v>
      </c>
      <c r="K430" s="87">
        <f t="shared" si="23"/>
        <v>0</v>
      </c>
      <c r="L430" s="87">
        <f t="shared" si="24"/>
        <v>1.1000000000000001</v>
      </c>
      <c r="M430" s="46">
        <f t="shared" si="25"/>
        <v>24.8</v>
      </c>
      <c r="N430" s="336"/>
      <c r="O430" s="336"/>
      <c r="P430" s="336"/>
      <c r="Q430" s="336"/>
      <c r="R430" s="336"/>
      <c r="S430" s="336"/>
      <c r="T430" s="336"/>
      <c r="U430" s="336"/>
      <c r="V430" s="336"/>
      <c r="W430" s="336"/>
      <c r="X430" s="336"/>
      <c r="Y430" s="336"/>
      <c r="Z430" s="336"/>
      <c r="AA430" s="336"/>
      <c r="AB430" s="336"/>
      <c r="AC430" s="336"/>
      <c r="AD430" s="83"/>
    </row>
    <row r="431" spans="1:30" ht="18" customHeight="1">
      <c r="A431" s="90"/>
      <c r="B431" s="107"/>
      <c r="C431" s="108"/>
      <c r="D431" s="42">
        <v>21100012203</v>
      </c>
      <c r="E431" s="43" t="s">
        <v>176</v>
      </c>
      <c r="F431" s="44" t="s">
        <v>319</v>
      </c>
      <c r="G431" s="111">
        <v>1</v>
      </c>
      <c r="H431" s="144"/>
      <c r="I431" s="144">
        <v>30</v>
      </c>
      <c r="J431" s="106">
        <v>32</v>
      </c>
      <c r="K431" s="87">
        <f t="shared" si="23"/>
        <v>0</v>
      </c>
      <c r="L431" s="87">
        <f t="shared" si="24"/>
        <v>1.1000000000000001</v>
      </c>
      <c r="M431" s="46">
        <f t="shared" si="25"/>
        <v>24.8</v>
      </c>
      <c r="N431" s="336"/>
      <c r="O431" s="336"/>
      <c r="P431" s="336"/>
      <c r="Q431" s="336"/>
      <c r="R431" s="336"/>
      <c r="S431" s="336"/>
      <c r="T431" s="336"/>
      <c r="U431" s="336"/>
      <c r="V431" s="336"/>
      <c r="W431" s="336"/>
      <c r="X431" s="336"/>
      <c r="Y431" s="336"/>
      <c r="Z431" s="336"/>
      <c r="AA431" s="336"/>
      <c r="AB431" s="336"/>
      <c r="AC431" s="336"/>
      <c r="AD431" s="83"/>
    </row>
    <row r="432" spans="1:30" ht="18" customHeight="1">
      <c r="A432" s="90"/>
      <c r="B432" s="107"/>
      <c r="C432" s="108"/>
      <c r="D432" s="42">
        <v>71400135503</v>
      </c>
      <c r="E432" s="43" t="s">
        <v>176</v>
      </c>
      <c r="F432" s="44" t="s">
        <v>320</v>
      </c>
      <c r="G432" s="111">
        <v>1</v>
      </c>
      <c r="H432" s="144">
        <v>30</v>
      </c>
      <c r="I432" s="144"/>
      <c r="J432" s="106">
        <v>63</v>
      </c>
      <c r="K432" s="87">
        <f t="shared" si="23"/>
        <v>1.3</v>
      </c>
      <c r="L432" s="87">
        <f t="shared" si="24"/>
        <v>0</v>
      </c>
      <c r="M432" s="46">
        <f t="shared" si="25"/>
        <v>39</v>
      </c>
      <c r="N432" s="336"/>
      <c r="O432" s="336"/>
      <c r="P432" s="336"/>
      <c r="Q432" s="336"/>
      <c r="R432" s="336"/>
      <c r="S432" s="336"/>
      <c r="T432" s="336"/>
      <c r="U432" s="336"/>
      <c r="V432" s="336"/>
      <c r="W432" s="336"/>
      <c r="X432" s="336"/>
      <c r="Y432" s="336"/>
      <c r="Z432" s="336"/>
      <c r="AA432" s="336"/>
      <c r="AB432" s="336"/>
      <c r="AC432" s="336"/>
      <c r="AD432" s="83"/>
    </row>
    <row r="433" spans="1:30" ht="18" customHeight="1">
      <c r="A433" s="90"/>
      <c r="B433" s="107"/>
      <c r="C433" s="108"/>
      <c r="D433" s="42">
        <v>71400135503</v>
      </c>
      <c r="E433" s="43" t="s">
        <v>176</v>
      </c>
      <c r="F433" s="44" t="s">
        <v>320</v>
      </c>
      <c r="G433" s="111">
        <v>1</v>
      </c>
      <c r="H433" s="144"/>
      <c r="I433" s="144">
        <v>30</v>
      </c>
      <c r="J433" s="106">
        <v>31</v>
      </c>
      <c r="K433" s="87">
        <f t="shared" si="23"/>
        <v>0</v>
      </c>
      <c r="L433" s="87">
        <f t="shared" si="24"/>
        <v>1.1000000000000001</v>
      </c>
      <c r="M433" s="46">
        <f t="shared" si="25"/>
        <v>24.8</v>
      </c>
      <c r="N433" s="336"/>
      <c r="O433" s="336"/>
      <c r="P433" s="336"/>
      <c r="Q433" s="336"/>
      <c r="R433" s="336"/>
      <c r="S433" s="336"/>
      <c r="T433" s="336"/>
      <c r="U433" s="336"/>
      <c r="V433" s="336"/>
      <c r="W433" s="336"/>
      <c r="X433" s="336"/>
      <c r="Y433" s="336"/>
      <c r="Z433" s="336"/>
      <c r="AA433" s="336"/>
      <c r="AB433" s="336"/>
      <c r="AC433" s="336"/>
      <c r="AD433" s="83"/>
    </row>
    <row r="434" spans="1:30" ht="18" customHeight="1">
      <c r="A434" s="90"/>
      <c r="B434" s="63"/>
      <c r="C434" s="108"/>
      <c r="D434" s="42">
        <v>71400135503</v>
      </c>
      <c r="E434" s="43" t="s">
        <v>176</v>
      </c>
      <c r="F434" s="44" t="s">
        <v>320</v>
      </c>
      <c r="G434" s="111">
        <v>1</v>
      </c>
      <c r="H434" s="144"/>
      <c r="I434" s="144">
        <v>30</v>
      </c>
      <c r="J434" s="106">
        <v>32</v>
      </c>
      <c r="K434" s="87">
        <f t="shared" si="23"/>
        <v>0</v>
      </c>
      <c r="L434" s="87">
        <f t="shared" si="24"/>
        <v>1.1000000000000001</v>
      </c>
      <c r="M434" s="46">
        <f t="shared" si="25"/>
        <v>24.8</v>
      </c>
      <c r="N434" s="336"/>
      <c r="O434" s="336"/>
      <c r="P434" s="336"/>
      <c r="Q434" s="336"/>
      <c r="R434" s="336"/>
      <c r="S434" s="336"/>
      <c r="T434" s="336"/>
      <c r="U434" s="336"/>
      <c r="V434" s="336"/>
      <c r="W434" s="336"/>
      <c r="X434" s="336"/>
      <c r="Y434" s="336"/>
      <c r="Z434" s="336"/>
      <c r="AA434" s="336"/>
      <c r="AB434" s="336"/>
      <c r="AC434" s="336"/>
      <c r="AD434" s="83"/>
    </row>
    <row r="435" spans="1:30" ht="16.5" customHeight="1">
      <c r="A435" s="90"/>
      <c r="B435" s="107"/>
      <c r="C435" s="108"/>
      <c r="D435" s="42">
        <v>71400135501</v>
      </c>
      <c r="E435" s="43" t="s">
        <v>176</v>
      </c>
      <c r="F435" s="44" t="s">
        <v>321</v>
      </c>
      <c r="G435" s="111">
        <v>1</v>
      </c>
      <c r="H435" s="144">
        <v>28</v>
      </c>
      <c r="I435" s="144"/>
      <c r="J435" s="106">
        <v>72</v>
      </c>
      <c r="K435" s="87">
        <f t="shared" si="23"/>
        <v>1.3</v>
      </c>
      <c r="L435" s="87">
        <f t="shared" si="24"/>
        <v>0</v>
      </c>
      <c r="M435" s="46">
        <f t="shared" si="25"/>
        <v>36.4</v>
      </c>
      <c r="N435" s="336"/>
      <c r="O435" s="336"/>
      <c r="P435" s="336"/>
      <c r="Q435" s="336"/>
      <c r="R435" s="336"/>
      <c r="S435" s="336"/>
      <c r="T435" s="336"/>
      <c r="U435" s="336"/>
      <c r="V435" s="336"/>
      <c r="W435" s="336"/>
      <c r="X435" s="336"/>
      <c r="Y435" s="336"/>
      <c r="Z435" s="336"/>
      <c r="AA435" s="336"/>
      <c r="AB435" s="336"/>
      <c r="AC435" s="336"/>
      <c r="AD435" s="83"/>
    </row>
    <row r="436" spans="1:30" ht="16.5" customHeight="1">
      <c r="A436" s="90"/>
      <c r="B436" s="107"/>
      <c r="C436" s="108"/>
      <c r="D436" s="42">
        <v>71400135501</v>
      </c>
      <c r="E436" s="43" t="s">
        <v>176</v>
      </c>
      <c r="F436" s="44" t="s">
        <v>321</v>
      </c>
      <c r="G436" s="111">
        <v>1</v>
      </c>
      <c r="H436" s="144">
        <v>2</v>
      </c>
      <c r="I436" s="144"/>
      <c r="J436" s="106">
        <v>36</v>
      </c>
      <c r="K436" s="87">
        <f t="shared" si="23"/>
        <v>1.2</v>
      </c>
      <c r="L436" s="87">
        <f t="shared" si="24"/>
        <v>0</v>
      </c>
      <c r="M436" s="46">
        <f t="shared" si="25"/>
        <v>2.4</v>
      </c>
      <c r="N436" s="336"/>
      <c r="O436" s="336"/>
      <c r="P436" s="336"/>
      <c r="Q436" s="336"/>
      <c r="R436" s="336"/>
      <c r="S436" s="336"/>
      <c r="T436" s="336"/>
      <c r="U436" s="336"/>
      <c r="V436" s="336"/>
      <c r="W436" s="336"/>
      <c r="X436" s="336"/>
      <c r="Y436" s="336"/>
      <c r="Z436" s="336"/>
      <c r="AA436" s="336"/>
      <c r="AB436" s="336"/>
      <c r="AC436" s="336"/>
      <c r="AD436" s="83"/>
    </row>
    <row r="437" spans="1:30" ht="16.5" customHeight="1">
      <c r="A437" s="90"/>
      <c r="B437" s="107"/>
      <c r="C437" s="108"/>
      <c r="D437" s="42">
        <v>71400135501</v>
      </c>
      <c r="E437" s="43" t="s">
        <v>176</v>
      </c>
      <c r="F437" s="44" t="s">
        <v>321</v>
      </c>
      <c r="G437" s="111">
        <v>1</v>
      </c>
      <c r="H437" s="144"/>
      <c r="I437" s="144">
        <v>30</v>
      </c>
      <c r="J437" s="106">
        <v>36</v>
      </c>
      <c r="K437" s="87">
        <f t="shared" si="23"/>
        <v>0</v>
      </c>
      <c r="L437" s="87">
        <f t="shared" si="24"/>
        <v>1.2</v>
      </c>
      <c r="M437" s="46">
        <f t="shared" si="25"/>
        <v>27</v>
      </c>
      <c r="N437" s="336"/>
      <c r="O437" s="336"/>
      <c r="P437" s="336"/>
      <c r="Q437" s="336"/>
      <c r="R437" s="336"/>
      <c r="S437" s="336"/>
      <c r="T437" s="336"/>
      <c r="U437" s="336"/>
      <c r="V437" s="336"/>
      <c r="W437" s="336"/>
      <c r="X437" s="336"/>
      <c r="Y437" s="336"/>
      <c r="Z437" s="336"/>
      <c r="AA437" s="336"/>
      <c r="AB437" s="336"/>
      <c r="AC437" s="336"/>
      <c r="AD437" s="83"/>
    </row>
    <row r="438" spans="1:30" ht="16.5" customHeight="1">
      <c r="A438" s="121"/>
      <c r="B438" s="107"/>
      <c r="C438" s="108"/>
      <c r="D438" s="42">
        <v>21100138701</v>
      </c>
      <c r="E438" s="43" t="s">
        <v>322</v>
      </c>
      <c r="F438" s="44" t="s">
        <v>323</v>
      </c>
      <c r="G438" s="111">
        <v>1</v>
      </c>
      <c r="H438" s="144">
        <v>30</v>
      </c>
      <c r="I438" s="144">
        <v>30</v>
      </c>
      <c r="J438" s="106">
        <v>53</v>
      </c>
      <c r="K438" s="87">
        <f t="shared" si="23"/>
        <v>1.2</v>
      </c>
      <c r="L438" s="87">
        <f t="shared" si="24"/>
        <v>1.2</v>
      </c>
      <c r="M438" s="46">
        <f t="shared" si="25"/>
        <v>63</v>
      </c>
      <c r="N438" s="351"/>
      <c r="O438" s="351"/>
      <c r="P438" s="351"/>
      <c r="Q438" s="351"/>
      <c r="R438" s="351"/>
      <c r="S438" s="351"/>
      <c r="T438" s="351"/>
      <c r="U438" s="351"/>
      <c r="V438" s="351"/>
      <c r="W438" s="351"/>
      <c r="X438" s="351"/>
      <c r="Y438" s="351"/>
      <c r="Z438" s="351"/>
      <c r="AA438" s="351"/>
      <c r="AB438" s="351"/>
      <c r="AC438" s="351"/>
      <c r="AD438" s="83"/>
    </row>
    <row r="439" spans="1:30" ht="16.5" customHeight="1">
      <c r="A439" s="121"/>
      <c r="B439" s="107"/>
      <c r="C439" s="108"/>
      <c r="D439" s="42">
        <v>21100150001</v>
      </c>
      <c r="E439" s="43" t="s">
        <v>340</v>
      </c>
      <c r="F439" s="44" t="s">
        <v>324</v>
      </c>
      <c r="G439" s="111">
        <v>1</v>
      </c>
      <c r="H439" s="144">
        <v>26</v>
      </c>
      <c r="I439" s="144">
        <v>26</v>
      </c>
      <c r="J439" s="106">
        <v>32</v>
      </c>
      <c r="K439" s="87">
        <f t="shared" si="23"/>
        <v>1</v>
      </c>
      <c r="L439" s="87">
        <f t="shared" si="24"/>
        <v>1.1000000000000001</v>
      </c>
      <c r="M439" s="46">
        <f t="shared" si="25"/>
        <v>47.5</v>
      </c>
      <c r="N439" s="351"/>
      <c r="O439" s="351"/>
      <c r="P439" s="351"/>
      <c r="Q439" s="351"/>
      <c r="R439" s="351"/>
      <c r="S439" s="351"/>
      <c r="T439" s="351"/>
      <c r="U439" s="351"/>
      <c r="V439" s="351"/>
      <c r="W439" s="351"/>
      <c r="X439" s="351"/>
      <c r="Y439" s="351"/>
      <c r="Z439" s="351"/>
      <c r="AA439" s="351"/>
      <c r="AB439" s="351"/>
      <c r="AC439" s="351"/>
      <c r="AD439" s="83"/>
    </row>
    <row r="440" spans="1:30" ht="16.5" customHeight="1">
      <c r="A440" s="121"/>
      <c r="B440" s="107"/>
      <c r="C440" s="108"/>
      <c r="D440" s="42">
        <v>21100150002</v>
      </c>
      <c r="E440" s="43" t="s">
        <v>340</v>
      </c>
      <c r="F440" s="44" t="s">
        <v>325</v>
      </c>
      <c r="G440" s="111">
        <v>1</v>
      </c>
      <c r="H440" s="144">
        <v>24</v>
      </c>
      <c r="I440" s="144">
        <v>26</v>
      </c>
      <c r="J440" s="106">
        <v>28</v>
      </c>
      <c r="K440" s="87">
        <f t="shared" si="23"/>
        <v>1</v>
      </c>
      <c r="L440" s="87">
        <f t="shared" si="24"/>
        <v>1</v>
      </c>
      <c r="M440" s="46">
        <f t="shared" si="25"/>
        <v>43.5</v>
      </c>
      <c r="N440" s="351"/>
      <c r="O440" s="351"/>
      <c r="P440" s="351"/>
      <c r="Q440" s="351"/>
      <c r="R440" s="351"/>
      <c r="S440" s="351"/>
      <c r="T440" s="351"/>
      <c r="U440" s="351"/>
      <c r="V440" s="351"/>
      <c r="W440" s="351"/>
      <c r="X440" s="351"/>
      <c r="Y440" s="351"/>
      <c r="Z440" s="351"/>
      <c r="AA440" s="351"/>
      <c r="AB440" s="351"/>
      <c r="AC440" s="351"/>
      <c r="AD440" s="83"/>
    </row>
    <row r="441" spans="1:30" ht="16.5" customHeight="1">
      <c r="A441" s="90"/>
      <c r="B441" s="107"/>
      <c r="C441" s="108"/>
      <c r="D441" s="42">
        <v>41000010801</v>
      </c>
      <c r="E441" s="43" t="s">
        <v>340</v>
      </c>
      <c r="F441" s="44" t="s">
        <v>326</v>
      </c>
      <c r="G441" s="111">
        <v>1</v>
      </c>
      <c r="H441" s="144">
        <v>13</v>
      </c>
      <c r="I441" s="144">
        <v>26</v>
      </c>
      <c r="J441" s="106">
        <v>27</v>
      </c>
      <c r="K441" s="87">
        <f t="shared" si="23"/>
        <v>1</v>
      </c>
      <c r="L441" s="87">
        <f t="shared" si="24"/>
        <v>1</v>
      </c>
      <c r="M441" s="46">
        <f t="shared" si="25"/>
        <v>32.5</v>
      </c>
      <c r="N441" s="336"/>
      <c r="O441" s="336"/>
      <c r="P441" s="336"/>
      <c r="Q441" s="336"/>
      <c r="R441" s="336"/>
      <c r="S441" s="336"/>
      <c r="T441" s="336"/>
      <c r="U441" s="336"/>
      <c r="V441" s="336"/>
      <c r="W441" s="336"/>
      <c r="X441" s="336"/>
      <c r="Y441" s="336"/>
      <c r="Z441" s="336"/>
      <c r="AA441" s="336"/>
      <c r="AB441" s="336"/>
      <c r="AC441" s="336"/>
      <c r="AD441" s="83"/>
    </row>
    <row r="442" spans="1:30" ht="18" customHeight="1">
      <c r="A442" s="90"/>
      <c r="B442" s="107"/>
      <c r="C442" s="108"/>
      <c r="D442" s="42">
        <v>21100149901</v>
      </c>
      <c r="E442" s="43" t="s">
        <v>327</v>
      </c>
      <c r="F442" s="44" t="s">
        <v>324</v>
      </c>
      <c r="G442" s="111">
        <v>1</v>
      </c>
      <c r="H442" s="144">
        <v>45</v>
      </c>
      <c r="I442" s="144">
        <v>30</v>
      </c>
      <c r="J442" s="106">
        <v>32</v>
      </c>
      <c r="K442" s="87">
        <f t="shared" si="23"/>
        <v>1</v>
      </c>
      <c r="L442" s="87">
        <f t="shared" si="24"/>
        <v>1.1000000000000001</v>
      </c>
      <c r="M442" s="46">
        <f t="shared" si="25"/>
        <v>69.8</v>
      </c>
      <c r="N442" s="336"/>
      <c r="O442" s="336"/>
      <c r="P442" s="336"/>
      <c r="Q442" s="336"/>
      <c r="R442" s="336"/>
      <c r="S442" s="336"/>
      <c r="T442" s="336"/>
      <c r="U442" s="336"/>
      <c r="V442" s="336"/>
      <c r="W442" s="336"/>
      <c r="X442" s="336"/>
      <c r="Y442" s="336"/>
      <c r="Z442" s="336"/>
      <c r="AA442" s="336"/>
      <c r="AB442" s="336"/>
      <c r="AC442" s="336"/>
      <c r="AD442" s="83"/>
    </row>
    <row r="443" spans="1:30" ht="18" customHeight="1">
      <c r="A443" s="90"/>
      <c r="B443" s="107"/>
      <c r="C443" s="108"/>
      <c r="D443" s="42">
        <v>21100149902</v>
      </c>
      <c r="E443" s="43" t="s">
        <v>327</v>
      </c>
      <c r="F443" s="44" t="s">
        <v>325</v>
      </c>
      <c r="G443" s="170">
        <v>1</v>
      </c>
      <c r="H443" s="144">
        <v>45</v>
      </c>
      <c r="I443" s="157">
        <v>30</v>
      </c>
      <c r="J443" s="106">
        <v>28</v>
      </c>
      <c r="K443" s="87">
        <f t="shared" si="23"/>
        <v>1</v>
      </c>
      <c r="L443" s="87">
        <f t="shared" si="24"/>
        <v>1</v>
      </c>
      <c r="M443" s="46">
        <f t="shared" si="25"/>
        <v>67.5</v>
      </c>
      <c r="N443" s="336"/>
      <c r="O443" s="336"/>
      <c r="P443" s="336"/>
      <c r="Q443" s="336"/>
      <c r="R443" s="336"/>
      <c r="S443" s="336"/>
      <c r="T443" s="336"/>
      <c r="U443" s="336"/>
      <c r="V443" s="336"/>
      <c r="W443" s="336"/>
      <c r="X443" s="336"/>
      <c r="Y443" s="336"/>
      <c r="Z443" s="336"/>
      <c r="AA443" s="336"/>
      <c r="AB443" s="336"/>
      <c r="AC443" s="336"/>
      <c r="AD443" s="83"/>
    </row>
    <row r="444" spans="1:30" ht="18" customHeight="1">
      <c r="A444" s="90"/>
      <c r="B444" s="107"/>
      <c r="C444" s="108"/>
      <c r="D444" s="42"/>
      <c r="E444" s="43" t="s">
        <v>328</v>
      </c>
      <c r="F444" s="184" t="s">
        <v>325</v>
      </c>
      <c r="G444" s="170"/>
      <c r="H444" s="144"/>
      <c r="I444" s="157"/>
      <c r="J444" s="106"/>
      <c r="K444" s="87">
        <f t="shared" si="23"/>
        <v>0</v>
      </c>
      <c r="L444" s="87">
        <f t="shared" si="24"/>
        <v>0</v>
      </c>
      <c r="M444" s="46">
        <f t="shared" si="25"/>
        <v>0</v>
      </c>
      <c r="N444" s="336"/>
      <c r="O444" s="336"/>
      <c r="P444" s="336"/>
      <c r="Q444" s="336"/>
      <c r="R444" s="336"/>
      <c r="S444" s="336"/>
      <c r="T444" s="336"/>
      <c r="U444" s="336"/>
      <c r="V444" s="336"/>
      <c r="W444" s="336"/>
      <c r="X444" s="336"/>
      <c r="Y444" s="336"/>
      <c r="Z444" s="336"/>
      <c r="AA444" s="336"/>
      <c r="AB444" s="336"/>
      <c r="AC444" s="336"/>
      <c r="AD444" s="83"/>
    </row>
    <row r="445" spans="1:30" ht="18" customHeight="1">
      <c r="A445" s="90"/>
      <c r="B445" s="107"/>
      <c r="C445" s="108"/>
      <c r="D445" s="42"/>
      <c r="E445" s="43" t="s">
        <v>322</v>
      </c>
      <c r="F445" s="44" t="s">
        <v>163</v>
      </c>
      <c r="G445" s="170">
        <v>1</v>
      </c>
      <c r="H445" s="144">
        <v>15</v>
      </c>
      <c r="I445" s="157">
        <v>30</v>
      </c>
      <c r="J445" s="106">
        <v>10</v>
      </c>
      <c r="K445" s="87">
        <f t="shared" si="23"/>
        <v>1</v>
      </c>
      <c r="L445" s="87">
        <f t="shared" si="24"/>
        <v>1</v>
      </c>
      <c r="M445" s="46">
        <f t="shared" si="25"/>
        <v>37.5</v>
      </c>
      <c r="N445" s="336"/>
      <c r="O445" s="336"/>
      <c r="P445" s="336"/>
      <c r="Q445" s="336"/>
      <c r="R445" s="336"/>
      <c r="S445" s="336"/>
      <c r="T445" s="336"/>
      <c r="U445" s="336"/>
      <c r="V445" s="336"/>
      <c r="W445" s="336"/>
      <c r="X445" s="336"/>
      <c r="Y445" s="336"/>
      <c r="Z445" s="336"/>
      <c r="AA445" s="336"/>
      <c r="AB445" s="336"/>
      <c r="AC445" s="336"/>
      <c r="AD445" s="83"/>
    </row>
    <row r="446" spans="1:30" s="225" customFormat="1" ht="18" customHeight="1">
      <c r="A446" s="121"/>
      <c r="B446" s="107"/>
      <c r="C446" s="108"/>
      <c r="D446" s="42"/>
      <c r="E446" s="43" t="s">
        <v>322</v>
      </c>
      <c r="F446" s="44" t="s">
        <v>235</v>
      </c>
      <c r="G446" s="170">
        <v>1</v>
      </c>
      <c r="H446" s="144">
        <v>15</v>
      </c>
      <c r="I446" s="157"/>
      <c r="J446" s="106">
        <v>10</v>
      </c>
      <c r="K446" s="87">
        <f t="shared" si="23"/>
        <v>1</v>
      </c>
      <c r="L446" s="87">
        <f t="shared" si="24"/>
        <v>0</v>
      </c>
      <c r="M446" s="46">
        <f t="shared" si="25"/>
        <v>15</v>
      </c>
      <c r="N446" s="351"/>
      <c r="O446" s="351"/>
      <c r="P446" s="351"/>
      <c r="Q446" s="351"/>
      <c r="R446" s="351"/>
      <c r="S446" s="351"/>
      <c r="T446" s="351"/>
      <c r="U446" s="351"/>
      <c r="V446" s="351"/>
      <c r="W446" s="351"/>
      <c r="X446" s="351"/>
      <c r="Y446" s="351"/>
      <c r="Z446" s="351"/>
      <c r="AA446" s="351"/>
      <c r="AB446" s="351"/>
      <c r="AC446" s="351"/>
      <c r="AD446" s="83"/>
    </row>
    <row r="447" spans="1:30" s="225" customFormat="1" ht="18" customHeight="1">
      <c r="A447" s="121"/>
      <c r="B447" s="107"/>
      <c r="C447" s="108"/>
      <c r="D447" s="42"/>
      <c r="E447" s="43" t="s">
        <v>505</v>
      </c>
      <c r="F447" s="44" t="s">
        <v>235</v>
      </c>
      <c r="G447" s="170">
        <v>1</v>
      </c>
      <c r="H447" s="144"/>
      <c r="I447" s="157">
        <v>30</v>
      </c>
      <c r="J447" s="106">
        <v>10</v>
      </c>
      <c r="K447" s="87">
        <f t="shared" si="23"/>
        <v>0</v>
      </c>
      <c r="L447" s="87">
        <f t="shared" si="24"/>
        <v>1</v>
      </c>
      <c r="M447" s="46">
        <f t="shared" si="25"/>
        <v>22.5</v>
      </c>
      <c r="N447" s="351"/>
      <c r="O447" s="351"/>
      <c r="P447" s="351"/>
      <c r="Q447" s="351"/>
      <c r="R447" s="351"/>
      <c r="S447" s="351"/>
      <c r="T447" s="351"/>
      <c r="U447" s="351"/>
      <c r="V447" s="351"/>
      <c r="W447" s="351"/>
      <c r="X447" s="351"/>
      <c r="Y447" s="351"/>
      <c r="Z447" s="351"/>
      <c r="AA447" s="351"/>
      <c r="AB447" s="351"/>
      <c r="AC447" s="351"/>
      <c r="AD447" s="83"/>
    </row>
    <row r="448" spans="1:30" s="225" customFormat="1" ht="18" customHeight="1">
      <c r="A448" s="121"/>
      <c r="B448" s="107"/>
      <c r="C448" s="108"/>
      <c r="D448" s="42"/>
      <c r="E448" s="43" t="s">
        <v>506</v>
      </c>
      <c r="F448" s="44" t="s">
        <v>235</v>
      </c>
      <c r="G448" s="170">
        <v>1</v>
      </c>
      <c r="H448" s="144"/>
      <c r="I448" s="157">
        <v>30</v>
      </c>
      <c r="J448" s="106">
        <v>10</v>
      </c>
      <c r="K448" s="87">
        <f t="shared" si="23"/>
        <v>0</v>
      </c>
      <c r="L448" s="87">
        <f t="shared" si="24"/>
        <v>1</v>
      </c>
      <c r="M448" s="46">
        <f t="shared" si="25"/>
        <v>22.5</v>
      </c>
      <c r="N448" s="351"/>
      <c r="O448" s="351"/>
      <c r="P448" s="351"/>
      <c r="Q448" s="351"/>
      <c r="R448" s="351"/>
      <c r="S448" s="351"/>
      <c r="T448" s="351"/>
      <c r="U448" s="351"/>
      <c r="V448" s="351"/>
      <c r="W448" s="351"/>
      <c r="X448" s="351"/>
      <c r="Y448" s="351"/>
      <c r="Z448" s="351"/>
      <c r="AA448" s="351"/>
      <c r="AB448" s="351"/>
      <c r="AC448" s="351"/>
      <c r="AD448" s="83"/>
    </row>
    <row r="449" spans="1:30" s="225" customFormat="1" ht="18" customHeight="1">
      <c r="A449" s="121"/>
      <c r="B449" s="107"/>
      <c r="C449" s="108"/>
      <c r="D449" s="42"/>
      <c r="E449" s="43" t="s">
        <v>427</v>
      </c>
      <c r="F449" s="44" t="s">
        <v>202</v>
      </c>
      <c r="G449" s="170">
        <v>2</v>
      </c>
      <c r="H449" s="144">
        <v>15</v>
      </c>
      <c r="I449" s="157">
        <v>30</v>
      </c>
      <c r="J449" s="106">
        <v>40</v>
      </c>
      <c r="K449" s="87">
        <f t="shared" si="23"/>
        <v>1.2</v>
      </c>
      <c r="L449" s="87">
        <f t="shared" si="24"/>
        <v>1.2</v>
      </c>
      <c r="M449" s="46">
        <f t="shared" si="25"/>
        <v>45</v>
      </c>
      <c r="N449" s="351"/>
      <c r="O449" s="351"/>
      <c r="P449" s="351"/>
      <c r="Q449" s="351"/>
      <c r="R449" s="351"/>
      <c r="S449" s="351"/>
      <c r="T449" s="351"/>
      <c r="U449" s="351"/>
      <c r="V449" s="351"/>
      <c r="W449" s="351"/>
      <c r="X449" s="351"/>
      <c r="Y449" s="351"/>
      <c r="Z449" s="351"/>
      <c r="AA449" s="351"/>
      <c r="AB449" s="351"/>
      <c r="AC449" s="351"/>
      <c r="AD449" s="83"/>
    </row>
    <row r="450" spans="1:30" s="225" customFormat="1" ht="18" customHeight="1">
      <c r="A450" s="121"/>
      <c r="B450" s="107"/>
      <c r="C450" s="108"/>
      <c r="D450" s="42"/>
      <c r="E450" s="43" t="s">
        <v>427</v>
      </c>
      <c r="F450" s="44" t="s">
        <v>237</v>
      </c>
      <c r="G450" s="170">
        <v>2</v>
      </c>
      <c r="H450" s="144">
        <v>15</v>
      </c>
      <c r="I450" s="157">
        <v>30</v>
      </c>
      <c r="J450" s="106">
        <v>40</v>
      </c>
      <c r="K450" s="87">
        <f t="shared" si="23"/>
        <v>1.2</v>
      </c>
      <c r="L450" s="87">
        <f t="shared" si="24"/>
        <v>1.2</v>
      </c>
      <c r="M450" s="46">
        <f t="shared" si="25"/>
        <v>45</v>
      </c>
      <c r="N450" s="351"/>
      <c r="O450" s="351"/>
      <c r="P450" s="351"/>
      <c r="Q450" s="351"/>
      <c r="R450" s="351"/>
      <c r="S450" s="351"/>
      <c r="T450" s="351"/>
      <c r="U450" s="351"/>
      <c r="V450" s="351"/>
      <c r="W450" s="351"/>
      <c r="X450" s="351"/>
      <c r="Y450" s="351"/>
      <c r="Z450" s="351"/>
      <c r="AA450" s="351"/>
      <c r="AB450" s="351"/>
      <c r="AC450" s="351"/>
      <c r="AD450" s="83"/>
    </row>
    <row r="451" spans="1:30" ht="18" customHeight="1">
      <c r="A451" s="104">
        <v>23</v>
      </c>
      <c r="B451" s="60" t="s">
        <v>119</v>
      </c>
      <c r="C451" s="61" t="s">
        <v>120</v>
      </c>
      <c r="D451" s="42">
        <v>20200010</v>
      </c>
      <c r="E451" s="43" t="s">
        <v>277</v>
      </c>
      <c r="F451" s="44" t="s">
        <v>202</v>
      </c>
      <c r="G451" s="170">
        <v>1</v>
      </c>
      <c r="H451" s="137">
        <v>15</v>
      </c>
      <c r="I451" s="156">
        <v>30</v>
      </c>
      <c r="J451" s="106">
        <v>37</v>
      </c>
      <c r="K451" s="87">
        <f t="shared" si="23"/>
        <v>1.2</v>
      </c>
      <c r="L451" s="87">
        <f t="shared" si="24"/>
        <v>1.2</v>
      </c>
      <c r="M451" s="46">
        <f t="shared" si="25"/>
        <v>45</v>
      </c>
      <c r="N451" s="367">
        <v>67.5</v>
      </c>
      <c r="O451" s="354"/>
      <c r="P451" s="352">
        <f>SUM(M451:M476)+N451+O451</f>
        <v>1156.8</v>
      </c>
      <c r="Q451" s="354">
        <v>0</v>
      </c>
      <c r="R451" s="352">
        <v>56</v>
      </c>
      <c r="S451" s="358">
        <v>450</v>
      </c>
      <c r="T451" s="354">
        <v>450</v>
      </c>
      <c r="U451" s="358">
        <v>112</v>
      </c>
      <c r="V451" s="356">
        <v>112</v>
      </c>
      <c r="W451" s="358">
        <v>56</v>
      </c>
      <c r="X451" s="354">
        <v>56</v>
      </c>
      <c r="Y451" s="352">
        <f>ROUND((P451-T451),1)</f>
        <v>706.8</v>
      </c>
      <c r="Z451" s="350">
        <f>IF(OR(SUM(V451:V476)="",SUM(Q451:Q476)=""),0,IF(OR(SUM(U451:U476)=320,SUM(V451:V476)&gt;0),ROUND((SUM(Q451:Q476)-SUM(V451:V476)),1),0))</f>
        <v>-112</v>
      </c>
      <c r="AA451" s="350">
        <f>IF(OR(SUM(X451:X476)="",SUM(R451:R476)=""),0,IF(OR(SUM(W451:W476)=160,SUM(X451:X476)&gt;0),ROUND((SUM(R451:R476)-SUM(X451:X476)),1),0))</f>
        <v>0</v>
      </c>
      <c r="AB451" s="361">
        <v>0</v>
      </c>
      <c r="AC451" s="363">
        <f>SUM(Y451:AA476)</f>
        <v>594.79999999999995</v>
      </c>
      <c r="AD451" s="83"/>
    </row>
    <row r="452" spans="1:30" ht="18" customHeight="1">
      <c r="A452" s="90"/>
      <c r="B452" s="107"/>
      <c r="C452" s="108"/>
      <c r="D452" s="42">
        <v>20200010</v>
      </c>
      <c r="E452" s="43" t="s">
        <v>277</v>
      </c>
      <c r="F452" s="44" t="s">
        <v>237</v>
      </c>
      <c r="G452" s="170">
        <v>1</v>
      </c>
      <c r="H452" s="137">
        <v>15</v>
      </c>
      <c r="I452" s="156">
        <v>30</v>
      </c>
      <c r="J452" s="106">
        <v>38</v>
      </c>
      <c r="K452" s="87">
        <f t="shared" si="23"/>
        <v>1.2</v>
      </c>
      <c r="L452" s="87">
        <f t="shared" si="24"/>
        <v>1.2</v>
      </c>
      <c r="M452" s="46">
        <f t="shared" si="25"/>
        <v>45</v>
      </c>
      <c r="N452" s="336"/>
      <c r="O452" s="336"/>
      <c r="P452" s="336"/>
      <c r="Q452" s="336"/>
      <c r="R452" s="336"/>
      <c r="S452" s="336"/>
      <c r="T452" s="336"/>
      <c r="U452" s="336"/>
      <c r="V452" s="336"/>
      <c r="W452" s="336"/>
      <c r="X452" s="336"/>
      <c r="Y452" s="336"/>
      <c r="Z452" s="336"/>
      <c r="AA452" s="336"/>
      <c r="AB452" s="336"/>
      <c r="AC452" s="336"/>
      <c r="AD452" s="83"/>
    </row>
    <row r="453" spans="1:30" ht="18" customHeight="1">
      <c r="A453" s="90"/>
      <c r="B453" s="107"/>
      <c r="C453" s="108"/>
      <c r="D453" s="42">
        <v>20200010601</v>
      </c>
      <c r="E453" s="43" t="s">
        <v>278</v>
      </c>
      <c r="F453" s="44" t="s">
        <v>197</v>
      </c>
      <c r="G453" s="170">
        <v>1</v>
      </c>
      <c r="H453" s="137">
        <v>30</v>
      </c>
      <c r="I453" s="156"/>
      <c r="J453" s="106">
        <v>59</v>
      </c>
      <c r="K453" s="87">
        <f t="shared" si="23"/>
        <v>1.2</v>
      </c>
      <c r="L453" s="87">
        <f t="shared" si="24"/>
        <v>0</v>
      </c>
      <c r="M453" s="46">
        <f t="shared" si="25"/>
        <v>36</v>
      </c>
      <c r="N453" s="336"/>
      <c r="O453" s="336"/>
      <c r="P453" s="336"/>
      <c r="Q453" s="336"/>
      <c r="R453" s="336"/>
      <c r="S453" s="336"/>
      <c r="T453" s="336"/>
      <c r="U453" s="336"/>
      <c r="V453" s="336"/>
      <c r="W453" s="336"/>
      <c r="X453" s="336"/>
      <c r="Y453" s="336"/>
      <c r="Z453" s="336"/>
      <c r="AA453" s="336"/>
      <c r="AB453" s="336"/>
      <c r="AC453" s="336"/>
      <c r="AD453" s="83"/>
    </row>
    <row r="454" spans="1:30" s="225" customFormat="1" ht="18" customHeight="1">
      <c r="A454" s="121"/>
      <c r="B454" s="107"/>
      <c r="C454" s="108"/>
      <c r="D454" s="42">
        <v>20200010601</v>
      </c>
      <c r="E454" s="43" t="s">
        <v>507</v>
      </c>
      <c r="F454" s="44" t="s">
        <v>197</v>
      </c>
      <c r="G454" s="170">
        <v>1</v>
      </c>
      <c r="H454" s="137"/>
      <c r="I454" s="156">
        <v>30</v>
      </c>
      <c r="J454" s="106">
        <v>59</v>
      </c>
      <c r="K454" s="87">
        <f t="shared" ref="K454:K517" si="26">IF(OR(LEFT(E454,2)="ĐA",LEFT(E454,2)="DA",LEFT(E454,5)="Đồ án",LEFT(E454,5)="Đồán ",LEFT(E454,9)="Sinh hoạt",LEFT(E454,9)="sinh hoạt",LEFT(E454,6)="Cố vấn",LEFT(E454,6)="cố vấn",LEFT(E454,4)="cvht",LEFT(E454,4)="CVHT",LEFT(E454,4)="shcn",LEFT(E454,4)="SHCN"),0,(IF(AND(H454&gt;0,J454&gt;0),IF(J454&gt;60,1.3,IF(J454&gt;35,1.2,1)),0)))</f>
        <v>0</v>
      </c>
      <c r="L454" s="87">
        <f t="shared" ref="L454:L517" si="27">IF(OR(LEFT(E454,2)="ĐA",LEFT(E454,2)="DA",LEFT(E454,5)="Đồ án",LEFT(E454,5)="Đồán "),0,IF(AND(J454&gt;0,I454&gt;0),IF(AND(OR(LEFT(E454,4)="GDQP",LEFT(E454,4)="gdqp",LEFT(E454,19)="Giáo dục quốc phòng"),J454&gt;50),1.3,IF(J454&gt;35,1.2,IF(J454&gt;29,1.1,1))),0))</f>
        <v>1.2</v>
      </c>
      <c r="M454" s="46">
        <f t="shared" ref="M454:M517" si="28">ROUND(IF(OR(LEFT(E454,2)="ĐA",LEFT(E454,2)="DA",LEFT(E454,5)="Đồ án",LEFT(E454,5)="Đồán "),J454*0.5,(IF(H454&gt;0,H454*K454,"0")+IF(I454&gt;0,(I454*0.75)*L454,"0"))),1)</f>
        <v>27</v>
      </c>
      <c r="N454" s="351"/>
      <c r="O454" s="351"/>
      <c r="P454" s="351"/>
      <c r="Q454" s="351"/>
      <c r="R454" s="351"/>
      <c r="S454" s="351"/>
      <c r="T454" s="351"/>
      <c r="U454" s="351"/>
      <c r="V454" s="351"/>
      <c r="W454" s="351"/>
      <c r="X454" s="351"/>
      <c r="Y454" s="351"/>
      <c r="Z454" s="351"/>
      <c r="AA454" s="351"/>
      <c r="AB454" s="351"/>
      <c r="AC454" s="351"/>
      <c r="AD454" s="83"/>
    </row>
    <row r="455" spans="1:30" s="225" customFormat="1" ht="18" customHeight="1">
      <c r="A455" s="121"/>
      <c r="B455" s="107"/>
      <c r="C455" s="108"/>
      <c r="D455" s="42">
        <v>20200010601</v>
      </c>
      <c r="E455" s="43" t="s">
        <v>508</v>
      </c>
      <c r="F455" s="44" t="s">
        <v>197</v>
      </c>
      <c r="G455" s="170">
        <v>1</v>
      </c>
      <c r="H455" s="137"/>
      <c r="I455" s="156">
        <v>30</v>
      </c>
      <c r="J455" s="106">
        <v>59</v>
      </c>
      <c r="K455" s="87">
        <f t="shared" si="26"/>
        <v>0</v>
      </c>
      <c r="L455" s="87">
        <f t="shared" si="27"/>
        <v>1.2</v>
      </c>
      <c r="M455" s="46">
        <f t="shared" si="28"/>
        <v>27</v>
      </c>
      <c r="N455" s="351"/>
      <c r="O455" s="351"/>
      <c r="P455" s="351"/>
      <c r="Q455" s="351"/>
      <c r="R455" s="351"/>
      <c r="S455" s="351"/>
      <c r="T455" s="351"/>
      <c r="U455" s="351"/>
      <c r="V455" s="351"/>
      <c r="W455" s="351"/>
      <c r="X455" s="351"/>
      <c r="Y455" s="351"/>
      <c r="Z455" s="351"/>
      <c r="AA455" s="351"/>
      <c r="AB455" s="351"/>
      <c r="AC455" s="351"/>
      <c r="AD455" s="83"/>
    </row>
    <row r="456" spans="1:30" ht="18" customHeight="1">
      <c r="A456" s="90"/>
      <c r="B456" s="107"/>
      <c r="C456" s="108"/>
      <c r="D456" s="42">
        <v>21100094</v>
      </c>
      <c r="E456" s="43" t="s">
        <v>279</v>
      </c>
      <c r="F456" s="44" t="s">
        <v>280</v>
      </c>
      <c r="G456" s="170">
        <v>1</v>
      </c>
      <c r="H456" s="137">
        <v>30</v>
      </c>
      <c r="I456" s="156">
        <v>60</v>
      </c>
      <c r="J456" s="106">
        <v>29</v>
      </c>
      <c r="K456" s="87">
        <f t="shared" si="26"/>
        <v>1</v>
      </c>
      <c r="L456" s="87">
        <f t="shared" si="27"/>
        <v>1</v>
      </c>
      <c r="M456" s="46">
        <f t="shared" si="28"/>
        <v>75</v>
      </c>
      <c r="N456" s="336"/>
      <c r="O456" s="336"/>
      <c r="P456" s="336"/>
      <c r="Q456" s="336"/>
      <c r="R456" s="336"/>
      <c r="S456" s="336"/>
      <c r="T456" s="336"/>
      <c r="U456" s="336"/>
      <c r="V456" s="336"/>
      <c r="W456" s="336"/>
      <c r="X456" s="336"/>
      <c r="Y456" s="336"/>
      <c r="Z456" s="336"/>
      <c r="AA456" s="336"/>
      <c r="AB456" s="336"/>
      <c r="AC456" s="336"/>
      <c r="AD456" s="83"/>
    </row>
    <row r="457" spans="1:30" ht="18" customHeight="1">
      <c r="A457" s="90"/>
      <c r="B457" s="107"/>
      <c r="C457" s="108"/>
      <c r="D457" s="42">
        <v>71400135504</v>
      </c>
      <c r="E457" s="43" t="s">
        <v>176</v>
      </c>
      <c r="F457" s="44" t="s">
        <v>281</v>
      </c>
      <c r="G457" s="170">
        <v>1</v>
      </c>
      <c r="H457" s="137">
        <v>30</v>
      </c>
      <c r="I457" s="156">
        <v>30</v>
      </c>
      <c r="J457" s="106">
        <v>35</v>
      </c>
      <c r="K457" s="87">
        <f t="shared" si="26"/>
        <v>1</v>
      </c>
      <c r="L457" s="87">
        <f t="shared" si="27"/>
        <v>1.1000000000000001</v>
      </c>
      <c r="M457" s="46">
        <f t="shared" si="28"/>
        <v>54.8</v>
      </c>
      <c r="N457" s="336"/>
      <c r="O457" s="336"/>
      <c r="P457" s="336"/>
      <c r="Q457" s="336"/>
      <c r="R457" s="336"/>
      <c r="S457" s="336"/>
      <c r="T457" s="336"/>
      <c r="U457" s="336"/>
      <c r="V457" s="336"/>
      <c r="W457" s="336"/>
      <c r="X457" s="336"/>
      <c r="Y457" s="336"/>
      <c r="Z457" s="336"/>
      <c r="AA457" s="336"/>
      <c r="AB457" s="336"/>
      <c r="AC457" s="336"/>
      <c r="AD457" s="83"/>
    </row>
    <row r="458" spans="1:30" ht="18" customHeight="1">
      <c r="A458" s="90"/>
      <c r="B458" s="107"/>
      <c r="C458" s="108"/>
      <c r="D458" s="42">
        <v>21100012201</v>
      </c>
      <c r="E458" s="43" t="s">
        <v>176</v>
      </c>
      <c r="F458" s="44" t="s">
        <v>183</v>
      </c>
      <c r="G458" s="170">
        <v>1</v>
      </c>
      <c r="H458" s="137">
        <v>30</v>
      </c>
      <c r="I458" s="156">
        <v>30</v>
      </c>
      <c r="J458" s="106">
        <v>41</v>
      </c>
      <c r="K458" s="87">
        <f t="shared" si="26"/>
        <v>1.2</v>
      </c>
      <c r="L458" s="87">
        <f t="shared" si="27"/>
        <v>1.2</v>
      </c>
      <c r="M458" s="46">
        <f t="shared" si="28"/>
        <v>63</v>
      </c>
      <c r="N458" s="336"/>
      <c r="O458" s="336"/>
      <c r="P458" s="336"/>
      <c r="Q458" s="336"/>
      <c r="R458" s="336"/>
      <c r="S458" s="336"/>
      <c r="T458" s="336"/>
      <c r="U458" s="336"/>
      <c r="V458" s="336"/>
      <c r="W458" s="336"/>
      <c r="X458" s="336"/>
      <c r="Y458" s="336"/>
      <c r="Z458" s="336"/>
      <c r="AA458" s="336"/>
      <c r="AB458" s="336"/>
      <c r="AC458" s="336"/>
      <c r="AD458" s="83"/>
    </row>
    <row r="459" spans="1:30" ht="18" customHeight="1">
      <c r="A459" s="90"/>
      <c r="B459" s="107"/>
      <c r="C459" s="108"/>
      <c r="D459" s="42">
        <v>21100012204</v>
      </c>
      <c r="E459" s="43" t="s">
        <v>176</v>
      </c>
      <c r="F459" s="44" t="s">
        <v>206</v>
      </c>
      <c r="G459" s="170">
        <v>1</v>
      </c>
      <c r="H459" s="171">
        <v>30</v>
      </c>
      <c r="I459" s="172">
        <v>30</v>
      </c>
      <c r="J459" s="106">
        <v>42</v>
      </c>
      <c r="K459" s="87">
        <f t="shared" si="26"/>
        <v>1.2</v>
      </c>
      <c r="L459" s="87">
        <f t="shared" si="27"/>
        <v>1.2</v>
      </c>
      <c r="M459" s="46">
        <f t="shared" si="28"/>
        <v>63</v>
      </c>
      <c r="N459" s="336"/>
      <c r="O459" s="336"/>
      <c r="P459" s="336"/>
      <c r="Q459" s="336"/>
      <c r="R459" s="336"/>
      <c r="S459" s="336"/>
      <c r="T459" s="336"/>
      <c r="U459" s="336"/>
      <c r="V459" s="336"/>
      <c r="W459" s="336"/>
      <c r="X459" s="336"/>
      <c r="Y459" s="336"/>
      <c r="Z459" s="336"/>
      <c r="AA459" s="336"/>
      <c r="AB459" s="336"/>
      <c r="AC459" s="336"/>
      <c r="AD459" s="83"/>
    </row>
    <row r="460" spans="1:30" ht="18" customHeight="1">
      <c r="A460" s="90"/>
      <c r="B460" s="107"/>
      <c r="C460" s="108"/>
      <c r="D460" s="42">
        <v>50600115401</v>
      </c>
      <c r="E460" s="43" t="s">
        <v>282</v>
      </c>
      <c r="F460" s="44" t="s">
        <v>262</v>
      </c>
      <c r="G460" s="170">
        <v>1</v>
      </c>
      <c r="H460" s="171">
        <v>35</v>
      </c>
      <c r="I460" s="172"/>
      <c r="J460" s="106">
        <v>68</v>
      </c>
      <c r="K460" s="87">
        <f t="shared" si="26"/>
        <v>1.3</v>
      </c>
      <c r="L460" s="87">
        <f t="shared" si="27"/>
        <v>0</v>
      </c>
      <c r="M460" s="46">
        <f t="shared" si="28"/>
        <v>45.5</v>
      </c>
      <c r="N460" s="336"/>
      <c r="O460" s="336"/>
      <c r="P460" s="336"/>
      <c r="Q460" s="336"/>
      <c r="R460" s="336"/>
      <c r="S460" s="336"/>
      <c r="T460" s="336"/>
      <c r="U460" s="336"/>
      <c r="V460" s="336"/>
      <c r="W460" s="336"/>
      <c r="X460" s="336"/>
      <c r="Y460" s="336"/>
      <c r="Z460" s="336"/>
      <c r="AA460" s="336"/>
      <c r="AB460" s="336"/>
      <c r="AC460" s="336"/>
      <c r="AD460" s="83"/>
    </row>
    <row r="461" spans="1:30" ht="18" customHeight="1">
      <c r="A461" s="90"/>
      <c r="B461" s="107"/>
      <c r="C461" s="108"/>
      <c r="D461" s="42">
        <v>50600115401</v>
      </c>
      <c r="E461" s="43" t="s">
        <v>282</v>
      </c>
      <c r="F461" s="44" t="s">
        <v>262</v>
      </c>
      <c r="G461" s="170">
        <v>1</v>
      </c>
      <c r="H461" s="171"/>
      <c r="I461" s="172">
        <v>40</v>
      </c>
      <c r="J461" s="106">
        <v>39</v>
      </c>
      <c r="K461" s="87">
        <f t="shared" si="26"/>
        <v>0</v>
      </c>
      <c r="L461" s="87">
        <f t="shared" si="27"/>
        <v>1.2</v>
      </c>
      <c r="M461" s="46">
        <f t="shared" si="28"/>
        <v>36</v>
      </c>
      <c r="N461" s="336"/>
      <c r="O461" s="336"/>
      <c r="P461" s="336"/>
      <c r="Q461" s="336"/>
      <c r="R461" s="336"/>
      <c r="S461" s="336"/>
      <c r="T461" s="336"/>
      <c r="U461" s="336"/>
      <c r="V461" s="336"/>
      <c r="W461" s="336"/>
      <c r="X461" s="336"/>
      <c r="Y461" s="336"/>
      <c r="Z461" s="336"/>
      <c r="AA461" s="336"/>
      <c r="AB461" s="336"/>
      <c r="AC461" s="336"/>
      <c r="AD461" s="83"/>
    </row>
    <row r="462" spans="1:30" ht="18" customHeight="1">
      <c r="A462" s="90"/>
      <c r="B462" s="107"/>
      <c r="C462" s="108"/>
      <c r="D462" s="42">
        <v>50600115401</v>
      </c>
      <c r="E462" s="43" t="s">
        <v>282</v>
      </c>
      <c r="F462" s="44" t="s">
        <v>262</v>
      </c>
      <c r="G462" s="170">
        <v>1</v>
      </c>
      <c r="H462" s="137"/>
      <c r="I462" s="156">
        <v>40</v>
      </c>
      <c r="J462" s="106">
        <v>29</v>
      </c>
      <c r="K462" s="87">
        <f t="shared" si="26"/>
        <v>0</v>
      </c>
      <c r="L462" s="87">
        <f t="shared" si="27"/>
        <v>1</v>
      </c>
      <c r="M462" s="46">
        <f t="shared" si="28"/>
        <v>30</v>
      </c>
      <c r="N462" s="336"/>
      <c r="O462" s="336"/>
      <c r="P462" s="336"/>
      <c r="Q462" s="336"/>
      <c r="R462" s="336"/>
      <c r="S462" s="336"/>
      <c r="T462" s="336"/>
      <c r="U462" s="336"/>
      <c r="V462" s="336"/>
      <c r="W462" s="336"/>
      <c r="X462" s="336"/>
      <c r="Y462" s="336"/>
      <c r="Z462" s="336"/>
      <c r="AA462" s="336"/>
      <c r="AB462" s="336"/>
      <c r="AC462" s="336"/>
      <c r="AD462" s="83"/>
    </row>
    <row r="463" spans="1:30" ht="18" customHeight="1">
      <c r="A463" s="90"/>
      <c r="B463" s="107"/>
      <c r="C463" s="108"/>
      <c r="D463" s="42"/>
      <c r="E463" s="43" t="s">
        <v>328</v>
      </c>
      <c r="F463" s="44" t="s">
        <v>205</v>
      </c>
      <c r="G463" s="170"/>
      <c r="H463" s="137"/>
      <c r="I463" s="156"/>
      <c r="J463" s="106"/>
      <c r="K463" s="87">
        <f t="shared" si="26"/>
        <v>0</v>
      </c>
      <c r="L463" s="87">
        <f t="shared" si="27"/>
        <v>0</v>
      </c>
      <c r="M463" s="46">
        <f t="shared" si="28"/>
        <v>0</v>
      </c>
      <c r="N463" s="336"/>
      <c r="O463" s="336"/>
      <c r="P463" s="336"/>
      <c r="Q463" s="336"/>
      <c r="R463" s="336"/>
      <c r="S463" s="336"/>
      <c r="T463" s="336"/>
      <c r="U463" s="336"/>
      <c r="V463" s="336"/>
      <c r="W463" s="336"/>
      <c r="X463" s="336"/>
      <c r="Y463" s="336"/>
      <c r="Z463" s="336"/>
      <c r="AA463" s="336"/>
      <c r="AB463" s="336"/>
      <c r="AC463" s="336"/>
      <c r="AD463" s="83"/>
    </row>
    <row r="464" spans="1:30" ht="18" customHeight="1">
      <c r="A464" s="90"/>
      <c r="B464" s="107"/>
      <c r="C464" s="108"/>
      <c r="D464" s="42"/>
      <c r="E464" s="43" t="s">
        <v>432</v>
      </c>
      <c r="F464" s="44" t="s">
        <v>319</v>
      </c>
      <c r="G464" s="170">
        <v>2</v>
      </c>
      <c r="H464" s="137">
        <v>15</v>
      </c>
      <c r="I464" s="156"/>
      <c r="J464" s="106">
        <v>40</v>
      </c>
      <c r="K464" s="87">
        <f t="shared" si="26"/>
        <v>1.2</v>
      </c>
      <c r="L464" s="87">
        <f t="shared" si="27"/>
        <v>0</v>
      </c>
      <c r="M464" s="46">
        <f t="shared" si="28"/>
        <v>18</v>
      </c>
      <c r="N464" s="336"/>
      <c r="O464" s="336"/>
      <c r="P464" s="336"/>
      <c r="Q464" s="336"/>
      <c r="R464" s="336"/>
      <c r="S464" s="336"/>
      <c r="T464" s="336"/>
      <c r="U464" s="336"/>
      <c r="V464" s="336"/>
      <c r="W464" s="336"/>
      <c r="X464" s="336"/>
      <c r="Y464" s="336"/>
      <c r="Z464" s="336"/>
      <c r="AA464" s="336"/>
      <c r="AB464" s="336"/>
      <c r="AC464" s="336"/>
      <c r="AD464" s="83"/>
    </row>
    <row r="465" spans="1:30" s="225" customFormat="1" ht="18" customHeight="1">
      <c r="A465" s="121"/>
      <c r="B465" s="107"/>
      <c r="C465" s="108"/>
      <c r="D465" s="42"/>
      <c r="E465" s="43" t="s">
        <v>509</v>
      </c>
      <c r="F465" s="44" t="s">
        <v>319</v>
      </c>
      <c r="G465" s="170">
        <v>2</v>
      </c>
      <c r="H465" s="137"/>
      <c r="I465" s="156">
        <v>30</v>
      </c>
      <c r="J465" s="106">
        <v>40</v>
      </c>
      <c r="K465" s="87">
        <f t="shared" si="26"/>
        <v>0</v>
      </c>
      <c r="L465" s="87">
        <f t="shared" si="27"/>
        <v>1.2</v>
      </c>
      <c r="M465" s="46">
        <f t="shared" si="28"/>
        <v>27</v>
      </c>
      <c r="N465" s="351"/>
      <c r="O465" s="351"/>
      <c r="P465" s="351"/>
      <c r="Q465" s="351"/>
      <c r="R465" s="351"/>
      <c r="S465" s="351"/>
      <c r="T465" s="351"/>
      <c r="U465" s="351"/>
      <c r="V465" s="351"/>
      <c r="W465" s="351"/>
      <c r="X465" s="351"/>
      <c r="Y465" s="351"/>
      <c r="Z465" s="351"/>
      <c r="AA465" s="351"/>
      <c r="AB465" s="351"/>
      <c r="AC465" s="351"/>
      <c r="AD465" s="83"/>
    </row>
    <row r="466" spans="1:30" s="225" customFormat="1" ht="18" customHeight="1">
      <c r="A466" s="121"/>
      <c r="B466" s="107"/>
      <c r="C466" s="108"/>
      <c r="D466" s="42"/>
      <c r="E466" s="43" t="s">
        <v>510</v>
      </c>
      <c r="F466" s="44" t="s">
        <v>319</v>
      </c>
      <c r="G466" s="170">
        <v>2</v>
      </c>
      <c r="H466" s="137"/>
      <c r="I466" s="156">
        <v>30</v>
      </c>
      <c r="J466" s="106">
        <v>40</v>
      </c>
      <c r="K466" s="87">
        <f t="shared" si="26"/>
        <v>0</v>
      </c>
      <c r="L466" s="87">
        <f t="shared" si="27"/>
        <v>1.2</v>
      </c>
      <c r="M466" s="46">
        <f t="shared" si="28"/>
        <v>27</v>
      </c>
      <c r="N466" s="351"/>
      <c r="O466" s="351"/>
      <c r="P466" s="351"/>
      <c r="Q466" s="351"/>
      <c r="R466" s="351"/>
      <c r="S466" s="351"/>
      <c r="T466" s="351"/>
      <c r="U466" s="351"/>
      <c r="V466" s="351"/>
      <c r="W466" s="351"/>
      <c r="X466" s="351"/>
      <c r="Y466" s="351"/>
      <c r="Z466" s="351"/>
      <c r="AA466" s="351"/>
      <c r="AB466" s="351"/>
      <c r="AC466" s="351"/>
      <c r="AD466" s="83"/>
    </row>
    <row r="467" spans="1:30" ht="18" customHeight="1">
      <c r="A467" s="90"/>
      <c r="B467" s="63"/>
      <c r="C467" s="108"/>
      <c r="D467" s="42"/>
      <c r="E467" s="43" t="s">
        <v>432</v>
      </c>
      <c r="F467" s="44" t="s">
        <v>216</v>
      </c>
      <c r="G467" s="170">
        <v>2</v>
      </c>
      <c r="H467" s="137">
        <v>15</v>
      </c>
      <c r="I467" s="156">
        <v>30</v>
      </c>
      <c r="J467" s="106">
        <v>40</v>
      </c>
      <c r="K467" s="87">
        <f t="shared" si="26"/>
        <v>1.2</v>
      </c>
      <c r="L467" s="87">
        <f t="shared" si="27"/>
        <v>1.2</v>
      </c>
      <c r="M467" s="46">
        <f t="shared" si="28"/>
        <v>45</v>
      </c>
      <c r="N467" s="336"/>
      <c r="O467" s="336"/>
      <c r="P467" s="336"/>
      <c r="Q467" s="336"/>
      <c r="R467" s="336"/>
      <c r="S467" s="336"/>
      <c r="T467" s="336"/>
      <c r="U467" s="336"/>
      <c r="V467" s="336"/>
      <c r="W467" s="336"/>
      <c r="X467" s="336"/>
      <c r="Y467" s="336"/>
      <c r="Z467" s="336"/>
      <c r="AA467" s="336"/>
      <c r="AB467" s="336"/>
      <c r="AC467" s="336"/>
      <c r="AD467" s="83"/>
    </row>
    <row r="468" spans="1:30" ht="18" customHeight="1">
      <c r="A468" s="90"/>
      <c r="B468" s="107"/>
      <c r="C468" s="108"/>
      <c r="D468" s="42"/>
      <c r="E468" s="43" t="s">
        <v>267</v>
      </c>
      <c r="F468" s="44" t="s">
        <v>260</v>
      </c>
      <c r="G468" s="170">
        <v>2</v>
      </c>
      <c r="H468" s="137">
        <v>30</v>
      </c>
      <c r="I468" s="156">
        <v>30</v>
      </c>
      <c r="J468" s="106">
        <v>40</v>
      </c>
      <c r="K468" s="87">
        <f t="shared" si="26"/>
        <v>1.2</v>
      </c>
      <c r="L468" s="87">
        <f t="shared" si="27"/>
        <v>1.2</v>
      </c>
      <c r="M468" s="46">
        <f t="shared" si="28"/>
        <v>63</v>
      </c>
      <c r="N468" s="336"/>
      <c r="O468" s="336"/>
      <c r="P468" s="336"/>
      <c r="Q468" s="336"/>
      <c r="R468" s="336"/>
      <c r="S468" s="336"/>
      <c r="T468" s="336"/>
      <c r="U468" s="336"/>
      <c r="V468" s="336"/>
      <c r="W468" s="336"/>
      <c r="X468" s="336"/>
      <c r="Y468" s="336"/>
      <c r="Z468" s="336"/>
      <c r="AA468" s="336"/>
      <c r="AB468" s="336"/>
      <c r="AC468" s="336"/>
      <c r="AD468" s="83"/>
    </row>
    <row r="469" spans="1:30" ht="18" customHeight="1">
      <c r="A469" s="90"/>
      <c r="B469" s="107"/>
      <c r="C469" s="108"/>
      <c r="D469" s="42"/>
      <c r="E469" s="43" t="s">
        <v>433</v>
      </c>
      <c r="F469" s="44" t="s">
        <v>260</v>
      </c>
      <c r="G469" s="170">
        <v>2</v>
      </c>
      <c r="H469" s="144">
        <v>30</v>
      </c>
      <c r="I469" s="157">
        <v>30</v>
      </c>
      <c r="J469" s="106">
        <v>40</v>
      </c>
      <c r="K469" s="87">
        <f t="shared" si="26"/>
        <v>1.2</v>
      </c>
      <c r="L469" s="87">
        <f t="shared" si="27"/>
        <v>1.2</v>
      </c>
      <c r="M469" s="46">
        <f t="shared" si="28"/>
        <v>63</v>
      </c>
      <c r="N469" s="336"/>
      <c r="O469" s="336"/>
      <c r="P469" s="336"/>
      <c r="Q469" s="336"/>
      <c r="R469" s="336"/>
      <c r="S469" s="336"/>
      <c r="T469" s="336"/>
      <c r="U469" s="336"/>
      <c r="V469" s="336"/>
      <c r="W469" s="336"/>
      <c r="X469" s="336"/>
      <c r="Y469" s="336"/>
      <c r="Z469" s="336"/>
      <c r="AA469" s="336"/>
      <c r="AB469" s="336"/>
      <c r="AC469" s="336"/>
      <c r="AD469" s="83"/>
    </row>
    <row r="470" spans="1:30" ht="18" customHeight="1">
      <c r="A470" s="90"/>
      <c r="B470" s="107"/>
      <c r="C470" s="108"/>
      <c r="D470" s="42"/>
      <c r="E470" s="237" t="s">
        <v>395</v>
      </c>
      <c r="F470" s="238" t="s">
        <v>325</v>
      </c>
      <c r="G470" s="239">
        <v>2</v>
      </c>
      <c r="H470" s="240"/>
      <c r="I470" s="241"/>
      <c r="J470" s="242">
        <v>40</v>
      </c>
      <c r="K470" s="87">
        <f t="shared" si="26"/>
        <v>0</v>
      </c>
      <c r="L470" s="87">
        <f t="shared" si="27"/>
        <v>0</v>
      </c>
      <c r="M470" s="46">
        <f t="shared" si="28"/>
        <v>20</v>
      </c>
      <c r="N470" s="336"/>
      <c r="O470" s="336"/>
      <c r="P470" s="336"/>
      <c r="Q470" s="336"/>
      <c r="R470" s="336"/>
      <c r="S470" s="336"/>
      <c r="T470" s="336"/>
      <c r="U470" s="336"/>
      <c r="V470" s="336"/>
      <c r="W470" s="336"/>
      <c r="X470" s="336"/>
      <c r="Y470" s="336"/>
      <c r="Z470" s="336"/>
      <c r="AA470" s="336"/>
      <c r="AB470" s="336"/>
      <c r="AC470" s="336"/>
      <c r="AD470" s="83"/>
    </row>
    <row r="471" spans="1:30" s="225" customFormat="1" ht="18" customHeight="1">
      <c r="A471" s="121"/>
      <c r="B471" s="107"/>
      <c r="C471" s="108"/>
      <c r="D471" s="42"/>
      <c r="E471" s="43" t="s">
        <v>278</v>
      </c>
      <c r="F471" s="44" t="s">
        <v>320</v>
      </c>
      <c r="G471" s="170">
        <v>2</v>
      </c>
      <c r="H471" s="144">
        <v>30</v>
      </c>
      <c r="I471" s="157"/>
      <c r="J471" s="106">
        <v>40</v>
      </c>
      <c r="K471" s="87">
        <f t="shared" si="26"/>
        <v>1.2</v>
      </c>
      <c r="L471" s="87">
        <f t="shared" si="27"/>
        <v>0</v>
      </c>
      <c r="M471" s="46">
        <f t="shared" si="28"/>
        <v>36</v>
      </c>
      <c r="N471" s="351"/>
      <c r="O471" s="351"/>
      <c r="P471" s="351"/>
      <c r="Q471" s="351"/>
      <c r="R471" s="351"/>
      <c r="S471" s="351"/>
      <c r="T471" s="351"/>
      <c r="U471" s="351"/>
      <c r="V471" s="351"/>
      <c r="W471" s="351"/>
      <c r="X471" s="351"/>
      <c r="Y471" s="351"/>
      <c r="Z471" s="351"/>
      <c r="AA471" s="351"/>
      <c r="AB471" s="351"/>
      <c r="AC471" s="351"/>
      <c r="AD471" s="83"/>
    </row>
    <row r="472" spans="1:30" s="225" customFormat="1" ht="18" customHeight="1">
      <c r="A472" s="121"/>
      <c r="B472" s="107"/>
      <c r="C472" s="108"/>
      <c r="D472" s="42"/>
      <c r="E472" s="43" t="s">
        <v>507</v>
      </c>
      <c r="F472" s="44" t="s">
        <v>320</v>
      </c>
      <c r="G472" s="170">
        <v>2</v>
      </c>
      <c r="H472" s="144"/>
      <c r="I472" s="157">
        <v>30</v>
      </c>
      <c r="J472" s="106">
        <v>40</v>
      </c>
      <c r="K472" s="87">
        <f t="shared" si="26"/>
        <v>0</v>
      </c>
      <c r="L472" s="87">
        <f t="shared" si="27"/>
        <v>1.2</v>
      </c>
      <c r="M472" s="46">
        <f t="shared" si="28"/>
        <v>27</v>
      </c>
      <c r="N472" s="351"/>
      <c r="O472" s="351"/>
      <c r="P472" s="351"/>
      <c r="Q472" s="351"/>
      <c r="R472" s="351"/>
      <c r="S472" s="351"/>
      <c r="T472" s="351"/>
      <c r="U472" s="351"/>
      <c r="V472" s="351"/>
      <c r="W472" s="351"/>
      <c r="X472" s="351"/>
      <c r="Y472" s="351"/>
      <c r="Z472" s="351"/>
      <c r="AA472" s="351"/>
      <c r="AB472" s="351"/>
      <c r="AC472" s="351"/>
      <c r="AD472" s="83"/>
    </row>
    <row r="473" spans="1:30" s="225" customFormat="1" ht="18" customHeight="1">
      <c r="A473" s="121"/>
      <c r="B473" s="107"/>
      <c r="C473" s="108"/>
      <c r="D473" s="42"/>
      <c r="E473" s="43" t="s">
        <v>508</v>
      </c>
      <c r="F473" s="44" t="s">
        <v>320</v>
      </c>
      <c r="G473" s="170">
        <v>2</v>
      </c>
      <c r="H473" s="144"/>
      <c r="I473" s="157">
        <v>30</v>
      </c>
      <c r="J473" s="106">
        <v>40</v>
      </c>
      <c r="K473" s="87">
        <f t="shared" si="26"/>
        <v>0</v>
      </c>
      <c r="L473" s="87">
        <f t="shared" si="27"/>
        <v>1.2</v>
      </c>
      <c r="M473" s="46">
        <f t="shared" si="28"/>
        <v>27</v>
      </c>
      <c r="N473" s="351"/>
      <c r="O473" s="351"/>
      <c r="P473" s="351"/>
      <c r="Q473" s="351"/>
      <c r="R473" s="351"/>
      <c r="S473" s="351"/>
      <c r="T473" s="351"/>
      <c r="U473" s="351"/>
      <c r="V473" s="351"/>
      <c r="W473" s="351"/>
      <c r="X473" s="351"/>
      <c r="Y473" s="351"/>
      <c r="Z473" s="351"/>
      <c r="AA473" s="351"/>
      <c r="AB473" s="351"/>
      <c r="AC473" s="351"/>
      <c r="AD473" s="83"/>
    </row>
    <row r="474" spans="1:30" s="225" customFormat="1" ht="18" customHeight="1">
      <c r="A474" s="121"/>
      <c r="B474" s="107"/>
      <c r="C474" s="108"/>
      <c r="D474" s="42"/>
      <c r="E474" s="43" t="s">
        <v>278</v>
      </c>
      <c r="F474" s="44" t="s">
        <v>177</v>
      </c>
      <c r="G474" s="170">
        <v>2</v>
      </c>
      <c r="H474" s="144">
        <v>30</v>
      </c>
      <c r="I474" s="157">
        <v>30</v>
      </c>
      <c r="J474" s="106">
        <v>40</v>
      </c>
      <c r="K474" s="87">
        <f t="shared" si="26"/>
        <v>1.2</v>
      </c>
      <c r="L474" s="87">
        <f t="shared" si="27"/>
        <v>1.2</v>
      </c>
      <c r="M474" s="46">
        <f t="shared" si="28"/>
        <v>63</v>
      </c>
      <c r="N474" s="351"/>
      <c r="O474" s="351"/>
      <c r="P474" s="351"/>
      <c r="Q474" s="351"/>
      <c r="R474" s="351"/>
      <c r="S474" s="351"/>
      <c r="T474" s="351"/>
      <c r="U474" s="351"/>
      <c r="V474" s="351"/>
      <c r="W474" s="351"/>
      <c r="X474" s="351"/>
      <c r="Y474" s="351"/>
      <c r="Z474" s="351"/>
      <c r="AA474" s="351"/>
      <c r="AB474" s="351"/>
      <c r="AC474" s="351"/>
      <c r="AD474" s="83"/>
    </row>
    <row r="475" spans="1:30" ht="18" customHeight="1">
      <c r="A475" s="90"/>
      <c r="B475" s="107"/>
      <c r="C475" s="108"/>
      <c r="D475" s="42"/>
      <c r="E475" s="43" t="s">
        <v>278</v>
      </c>
      <c r="F475" s="44" t="s">
        <v>434</v>
      </c>
      <c r="G475" s="170">
        <v>2</v>
      </c>
      <c r="H475" s="144">
        <v>30</v>
      </c>
      <c r="I475" s="157">
        <v>30</v>
      </c>
      <c r="J475" s="106">
        <v>40</v>
      </c>
      <c r="K475" s="87">
        <f t="shared" si="26"/>
        <v>1.2</v>
      </c>
      <c r="L475" s="87">
        <f t="shared" si="27"/>
        <v>1.2</v>
      </c>
      <c r="M475" s="46">
        <f t="shared" si="28"/>
        <v>63</v>
      </c>
      <c r="N475" s="336"/>
      <c r="O475" s="336"/>
      <c r="P475" s="336"/>
      <c r="Q475" s="336"/>
      <c r="R475" s="336"/>
      <c r="S475" s="336"/>
      <c r="T475" s="336"/>
      <c r="U475" s="336"/>
      <c r="V475" s="336"/>
      <c r="W475" s="336"/>
      <c r="X475" s="336"/>
      <c r="Y475" s="336"/>
      <c r="Z475" s="336"/>
      <c r="AA475" s="336"/>
      <c r="AB475" s="336"/>
      <c r="AC475" s="336"/>
      <c r="AD475" s="83"/>
    </row>
    <row r="476" spans="1:30" ht="18" customHeight="1">
      <c r="A476" s="90"/>
      <c r="B476" s="107"/>
      <c r="C476" s="108"/>
      <c r="D476" s="42"/>
      <c r="E476" s="43" t="s">
        <v>278</v>
      </c>
      <c r="F476" s="44" t="s">
        <v>435</v>
      </c>
      <c r="G476" s="170">
        <v>2</v>
      </c>
      <c r="H476" s="144">
        <v>30</v>
      </c>
      <c r="I476" s="157">
        <v>30</v>
      </c>
      <c r="J476" s="106">
        <v>40</v>
      </c>
      <c r="K476" s="87">
        <f t="shared" si="26"/>
        <v>1.2</v>
      </c>
      <c r="L476" s="87">
        <f t="shared" si="27"/>
        <v>1.2</v>
      </c>
      <c r="M476" s="46">
        <f t="shared" si="28"/>
        <v>63</v>
      </c>
      <c r="N476" s="336"/>
      <c r="O476" s="336"/>
      <c r="P476" s="336"/>
      <c r="Q476" s="336"/>
      <c r="R476" s="336"/>
      <c r="S476" s="336"/>
      <c r="T476" s="336"/>
      <c r="U476" s="336"/>
      <c r="V476" s="336"/>
      <c r="W476" s="336"/>
      <c r="X476" s="336"/>
      <c r="Y476" s="336"/>
      <c r="Z476" s="336"/>
      <c r="AA476" s="336"/>
      <c r="AB476" s="336"/>
      <c r="AC476" s="336"/>
      <c r="AD476" s="83"/>
    </row>
    <row r="477" spans="1:30" ht="18" customHeight="1">
      <c r="A477" s="104">
        <v>24</v>
      </c>
      <c r="B477" s="60" t="s">
        <v>121</v>
      </c>
      <c r="C477" s="61" t="s">
        <v>122</v>
      </c>
      <c r="D477" s="42">
        <v>21100150001</v>
      </c>
      <c r="E477" s="43" t="s">
        <v>322</v>
      </c>
      <c r="F477" s="184" t="s">
        <v>324</v>
      </c>
      <c r="G477" s="111">
        <v>1</v>
      </c>
      <c r="H477" s="204">
        <v>4</v>
      </c>
      <c r="I477" s="204">
        <v>4</v>
      </c>
      <c r="J477" s="106">
        <v>32</v>
      </c>
      <c r="K477" s="87">
        <f t="shared" si="26"/>
        <v>1</v>
      </c>
      <c r="L477" s="87">
        <f t="shared" si="27"/>
        <v>1.1000000000000001</v>
      </c>
      <c r="M477" s="46">
        <f t="shared" si="28"/>
        <v>7.3</v>
      </c>
      <c r="N477" s="367">
        <f>67.5/15</f>
        <v>4.5</v>
      </c>
      <c r="O477" s="354"/>
      <c r="P477" s="352">
        <f>SUM(M477:M490)+N477+O477</f>
        <v>59.8</v>
      </c>
      <c r="Q477" s="354"/>
      <c r="R477" s="352">
        <v>41</v>
      </c>
      <c r="S477" s="358">
        <v>450</v>
      </c>
      <c r="T477" s="354">
        <v>450</v>
      </c>
      <c r="U477" s="358">
        <v>112</v>
      </c>
      <c r="V477" s="356">
        <v>112</v>
      </c>
      <c r="W477" s="358">
        <v>56</v>
      </c>
      <c r="X477" s="354">
        <v>56</v>
      </c>
      <c r="Y477" s="352">
        <f>ROUND((P477-T477),1)</f>
        <v>-390.2</v>
      </c>
      <c r="Z477" s="350">
        <f>IF(OR(SUM(V477:V490)="",SUM(Q477:Q490)=""),0,IF(OR(SUM(U477:U490)=320,SUM(V477:V490)&gt;0),ROUND((SUM(Q477:Q490)-SUM(V477:V490)),1),0))</f>
        <v>-112</v>
      </c>
      <c r="AA477" s="350">
        <f>IF(OR(SUM(X477:X490)="",SUM(R477:R490)=""),0,IF(OR(SUM(W477:W490)=160,SUM(X477:X490)&gt;0),ROUND((SUM(R477:R490)-SUM(X477:X490)),1),0))</f>
        <v>-15</v>
      </c>
      <c r="AB477" s="361"/>
      <c r="AC477" s="363">
        <f>SUM(Y477:AA490)</f>
        <v>-517.20000000000005</v>
      </c>
      <c r="AD477" s="83"/>
    </row>
    <row r="478" spans="1:30" ht="18" customHeight="1">
      <c r="A478" s="90"/>
      <c r="B478" s="107"/>
      <c r="C478" s="108"/>
      <c r="D478" s="42">
        <v>21100150002</v>
      </c>
      <c r="E478" s="43" t="s">
        <v>322</v>
      </c>
      <c r="F478" s="184" t="s">
        <v>325</v>
      </c>
      <c r="G478" s="141">
        <v>1</v>
      </c>
      <c r="H478" s="205">
        <v>6</v>
      </c>
      <c r="I478" s="205">
        <v>6</v>
      </c>
      <c r="J478" s="106">
        <v>28</v>
      </c>
      <c r="K478" s="87">
        <f t="shared" si="26"/>
        <v>1</v>
      </c>
      <c r="L478" s="87">
        <f t="shared" si="27"/>
        <v>1</v>
      </c>
      <c r="M478" s="46">
        <f t="shared" si="28"/>
        <v>10.5</v>
      </c>
      <c r="N478" s="336"/>
      <c r="O478" s="336"/>
      <c r="P478" s="336"/>
      <c r="Q478" s="336"/>
      <c r="R478" s="336"/>
      <c r="S478" s="336"/>
      <c r="T478" s="336"/>
      <c r="U478" s="336"/>
      <c r="V478" s="336"/>
      <c r="W478" s="336"/>
      <c r="X478" s="336"/>
      <c r="Y478" s="336"/>
      <c r="Z478" s="336"/>
      <c r="AA478" s="336"/>
      <c r="AB478" s="336"/>
      <c r="AC478" s="336"/>
      <c r="AD478" s="83"/>
    </row>
    <row r="479" spans="1:30" ht="18" customHeight="1">
      <c r="A479" s="90"/>
      <c r="B479" s="107"/>
      <c r="C479" s="108"/>
      <c r="D479" s="42">
        <v>41000010801</v>
      </c>
      <c r="E479" s="43" t="s">
        <v>322</v>
      </c>
      <c r="F479" s="184" t="s">
        <v>326</v>
      </c>
      <c r="G479" s="141">
        <v>1</v>
      </c>
      <c r="H479" s="205">
        <v>2</v>
      </c>
      <c r="I479" s="205">
        <v>4</v>
      </c>
      <c r="J479" s="106">
        <v>27</v>
      </c>
      <c r="K479" s="87">
        <f t="shared" si="26"/>
        <v>1</v>
      </c>
      <c r="L479" s="87">
        <f t="shared" si="27"/>
        <v>1</v>
      </c>
      <c r="M479" s="46">
        <f t="shared" si="28"/>
        <v>5</v>
      </c>
      <c r="N479" s="336"/>
      <c r="O479" s="336"/>
      <c r="P479" s="336"/>
      <c r="Q479" s="336"/>
      <c r="R479" s="336"/>
      <c r="S479" s="336"/>
      <c r="T479" s="336"/>
      <c r="U479" s="336"/>
      <c r="V479" s="336"/>
      <c r="W479" s="336"/>
      <c r="X479" s="336"/>
      <c r="Y479" s="336"/>
      <c r="Z479" s="336"/>
      <c r="AA479" s="336"/>
      <c r="AB479" s="336"/>
      <c r="AC479" s="336"/>
      <c r="AD479" s="83"/>
    </row>
    <row r="480" spans="1:30" ht="18" customHeight="1">
      <c r="A480" s="90"/>
      <c r="B480" s="107"/>
      <c r="C480" s="108"/>
      <c r="D480" s="42">
        <v>21100149801</v>
      </c>
      <c r="E480" s="43" t="s">
        <v>334</v>
      </c>
      <c r="F480" s="184" t="s">
        <v>169</v>
      </c>
      <c r="G480" s="141">
        <v>1</v>
      </c>
      <c r="H480" s="205">
        <v>4</v>
      </c>
      <c r="I480" s="205">
        <v>4</v>
      </c>
      <c r="J480" s="106">
        <v>37</v>
      </c>
      <c r="K480" s="87">
        <f t="shared" si="26"/>
        <v>1.2</v>
      </c>
      <c r="L480" s="87">
        <f t="shared" si="27"/>
        <v>1.2</v>
      </c>
      <c r="M480" s="46">
        <f t="shared" si="28"/>
        <v>8.4</v>
      </c>
      <c r="N480" s="336"/>
      <c r="O480" s="336"/>
      <c r="P480" s="336"/>
      <c r="Q480" s="336"/>
      <c r="R480" s="336"/>
      <c r="S480" s="336"/>
      <c r="T480" s="336"/>
      <c r="U480" s="336"/>
      <c r="V480" s="336"/>
      <c r="W480" s="336"/>
      <c r="X480" s="336"/>
      <c r="Y480" s="336"/>
      <c r="Z480" s="336"/>
      <c r="AA480" s="336"/>
      <c r="AB480" s="336"/>
      <c r="AC480" s="336"/>
      <c r="AD480" s="83"/>
    </row>
    <row r="481" spans="1:30" ht="18" customHeight="1">
      <c r="A481" s="90"/>
      <c r="B481" s="107"/>
      <c r="C481" s="108"/>
      <c r="D481" s="42">
        <v>21100149802</v>
      </c>
      <c r="E481" s="43" t="s">
        <v>334</v>
      </c>
      <c r="F481" s="184" t="s">
        <v>170</v>
      </c>
      <c r="G481" s="141">
        <v>1</v>
      </c>
      <c r="H481" s="205">
        <v>4</v>
      </c>
      <c r="I481" s="205">
        <v>4</v>
      </c>
      <c r="J481" s="106">
        <v>33</v>
      </c>
      <c r="K481" s="87">
        <f t="shared" si="26"/>
        <v>1</v>
      </c>
      <c r="L481" s="87">
        <f t="shared" si="27"/>
        <v>1.1000000000000001</v>
      </c>
      <c r="M481" s="46">
        <f t="shared" si="28"/>
        <v>7.3</v>
      </c>
      <c r="N481" s="336"/>
      <c r="O481" s="336"/>
      <c r="P481" s="336"/>
      <c r="Q481" s="336"/>
      <c r="R481" s="336"/>
      <c r="S481" s="336"/>
      <c r="T481" s="336"/>
      <c r="U481" s="336"/>
      <c r="V481" s="336"/>
      <c r="W481" s="336"/>
      <c r="X481" s="336"/>
      <c r="Y481" s="336"/>
      <c r="Z481" s="336"/>
      <c r="AA481" s="336"/>
      <c r="AB481" s="336"/>
      <c r="AC481" s="336"/>
      <c r="AD481" s="83"/>
    </row>
    <row r="482" spans="1:30" ht="18" customHeight="1">
      <c r="A482" s="90"/>
      <c r="B482" s="107"/>
      <c r="C482" s="108"/>
      <c r="D482" s="42" t="s">
        <v>311</v>
      </c>
      <c r="E482" s="43" t="s">
        <v>328</v>
      </c>
      <c r="F482" s="44" t="s">
        <v>216</v>
      </c>
      <c r="G482" s="141">
        <v>1</v>
      </c>
      <c r="H482" s="205">
        <v>2</v>
      </c>
      <c r="I482" s="205"/>
      <c r="J482" s="106">
        <v>22</v>
      </c>
      <c r="K482" s="87">
        <f t="shared" si="26"/>
        <v>0</v>
      </c>
      <c r="L482" s="87">
        <f t="shared" si="27"/>
        <v>0</v>
      </c>
      <c r="M482" s="46">
        <f t="shared" si="28"/>
        <v>0</v>
      </c>
      <c r="N482" s="336"/>
      <c r="O482" s="336"/>
      <c r="P482" s="336"/>
      <c r="Q482" s="336"/>
      <c r="R482" s="336"/>
      <c r="S482" s="336"/>
      <c r="T482" s="336"/>
      <c r="U482" s="336"/>
      <c r="V482" s="336"/>
      <c r="W482" s="336"/>
      <c r="X482" s="336"/>
      <c r="Y482" s="336"/>
      <c r="Z482" s="336"/>
      <c r="AA482" s="336"/>
      <c r="AB482" s="336"/>
      <c r="AC482" s="336"/>
      <c r="AD482" s="83"/>
    </row>
    <row r="483" spans="1:30" ht="20.25" customHeight="1">
      <c r="A483" s="90"/>
      <c r="B483" s="107"/>
      <c r="C483" s="108"/>
      <c r="D483" s="42">
        <v>71400135502</v>
      </c>
      <c r="E483" s="43" t="s">
        <v>335</v>
      </c>
      <c r="F483" s="44" t="s">
        <v>177</v>
      </c>
      <c r="G483" s="141">
        <v>1</v>
      </c>
      <c r="H483" s="205">
        <v>8</v>
      </c>
      <c r="I483" s="205">
        <v>8</v>
      </c>
      <c r="J483" s="106">
        <v>40</v>
      </c>
      <c r="K483" s="87">
        <f t="shared" si="26"/>
        <v>1.2</v>
      </c>
      <c r="L483" s="87">
        <f t="shared" si="27"/>
        <v>1.2</v>
      </c>
      <c r="M483" s="46">
        <f t="shared" si="28"/>
        <v>16.8</v>
      </c>
      <c r="N483" s="336"/>
      <c r="O483" s="336"/>
      <c r="P483" s="336"/>
      <c r="Q483" s="336"/>
      <c r="R483" s="336"/>
      <c r="S483" s="336"/>
      <c r="T483" s="336"/>
      <c r="U483" s="336"/>
      <c r="V483" s="336"/>
      <c r="W483" s="336"/>
      <c r="X483" s="336"/>
      <c r="Y483" s="336"/>
      <c r="Z483" s="336"/>
      <c r="AA483" s="336"/>
      <c r="AB483" s="336"/>
      <c r="AC483" s="336"/>
      <c r="AD483" s="83"/>
    </row>
    <row r="484" spans="1:30" ht="18" hidden="1" customHeight="1">
      <c r="A484" s="90"/>
      <c r="B484" s="107"/>
      <c r="C484" s="108"/>
      <c r="D484" s="42"/>
      <c r="E484" s="43"/>
      <c r="F484" s="44"/>
      <c r="G484" s="141"/>
      <c r="H484" s="142"/>
      <c r="I484" s="142"/>
      <c r="J484" s="106"/>
      <c r="K484" s="87">
        <f t="shared" si="26"/>
        <v>0</v>
      </c>
      <c r="L484" s="87">
        <f t="shared" si="27"/>
        <v>0</v>
      </c>
      <c r="M484" s="46">
        <f t="shared" si="28"/>
        <v>0</v>
      </c>
      <c r="N484" s="336"/>
      <c r="O484" s="336"/>
      <c r="P484" s="336"/>
      <c r="Q484" s="336"/>
      <c r="R484" s="336"/>
      <c r="S484" s="336"/>
      <c r="T484" s="336"/>
      <c r="U484" s="336"/>
      <c r="V484" s="336"/>
      <c r="W484" s="336"/>
      <c r="X484" s="336"/>
      <c r="Y484" s="336"/>
      <c r="Z484" s="336"/>
      <c r="AA484" s="336"/>
      <c r="AB484" s="336"/>
      <c r="AC484" s="336"/>
      <c r="AD484" s="83"/>
    </row>
    <row r="485" spans="1:30" ht="18" hidden="1" customHeight="1">
      <c r="A485" s="90"/>
      <c r="B485" s="107"/>
      <c r="C485" s="108"/>
      <c r="D485" s="42"/>
      <c r="E485" s="43"/>
      <c r="F485" s="44"/>
      <c r="G485" s="141"/>
      <c r="H485" s="142"/>
      <c r="I485" s="142"/>
      <c r="J485" s="106"/>
      <c r="K485" s="87">
        <f t="shared" si="26"/>
        <v>0</v>
      </c>
      <c r="L485" s="87">
        <f t="shared" si="27"/>
        <v>0</v>
      </c>
      <c r="M485" s="46">
        <f t="shared" si="28"/>
        <v>0</v>
      </c>
      <c r="N485" s="336"/>
      <c r="O485" s="336"/>
      <c r="P485" s="336"/>
      <c r="Q485" s="336"/>
      <c r="R485" s="336"/>
      <c r="S485" s="336"/>
      <c r="T485" s="336"/>
      <c r="U485" s="336"/>
      <c r="V485" s="336"/>
      <c r="W485" s="336"/>
      <c r="X485" s="336"/>
      <c r="Y485" s="336"/>
      <c r="Z485" s="336"/>
      <c r="AA485" s="336"/>
      <c r="AB485" s="336"/>
      <c r="AC485" s="336"/>
      <c r="AD485" s="83"/>
    </row>
    <row r="486" spans="1:30" ht="18" hidden="1" customHeight="1">
      <c r="A486" s="121"/>
      <c r="B486" s="107"/>
      <c r="C486" s="108"/>
      <c r="D486" s="42"/>
      <c r="E486" s="43"/>
      <c r="F486" s="44"/>
      <c r="G486" s="141"/>
      <c r="H486" s="142"/>
      <c r="I486" s="142"/>
      <c r="J486" s="106"/>
      <c r="K486" s="87">
        <f t="shared" si="26"/>
        <v>0</v>
      </c>
      <c r="L486" s="87">
        <f t="shared" si="27"/>
        <v>0</v>
      </c>
      <c r="M486" s="46">
        <f t="shared" si="28"/>
        <v>0</v>
      </c>
      <c r="N486" s="351"/>
      <c r="O486" s="351"/>
      <c r="P486" s="351"/>
      <c r="Q486" s="351"/>
      <c r="R486" s="351"/>
      <c r="S486" s="351"/>
      <c r="T486" s="351"/>
      <c r="U486" s="351"/>
      <c r="V486" s="351"/>
      <c r="W486" s="351"/>
      <c r="X486" s="351"/>
      <c r="Y486" s="351"/>
      <c r="Z486" s="351"/>
      <c r="AA486" s="351"/>
      <c r="AB486" s="351"/>
      <c r="AC486" s="351"/>
      <c r="AD486" s="83"/>
    </row>
    <row r="487" spans="1:30" ht="18" hidden="1" customHeight="1">
      <c r="A487" s="121"/>
      <c r="B487" s="107"/>
      <c r="C487" s="108"/>
      <c r="D487" s="42"/>
      <c r="E487" s="43"/>
      <c r="F487" s="44"/>
      <c r="G487" s="141"/>
      <c r="H487" s="142"/>
      <c r="I487" s="142"/>
      <c r="J487" s="106"/>
      <c r="K487" s="87">
        <f t="shared" si="26"/>
        <v>0</v>
      </c>
      <c r="L487" s="87">
        <f t="shared" si="27"/>
        <v>0</v>
      </c>
      <c r="M487" s="46">
        <f t="shared" si="28"/>
        <v>0</v>
      </c>
      <c r="N487" s="351"/>
      <c r="O487" s="351"/>
      <c r="P487" s="351"/>
      <c r="Q487" s="351"/>
      <c r="R487" s="351"/>
      <c r="S487" s="351"/>
      <c r="T487" s="351"/>
      <c r="U487" s="351"/>
      <c r="V487" s="351"/>
      <c r="W487" s="351"/>
      <c r="X487" s="351"/>
      <c r="Y487" s="351"/>
      <c r="Z487" s="351"/>
      <c r="AA487" s="351"/>
      <c r="AB487" s="351"/>
      <c r="AC487" s="351"/>
      <c r="AD487" s="83"/>
    </row>
    <row r="488" spans="1:30" ht="18" hidden="1" customHeight="1">
      <c r="A488" s="90"/>
      <c r="B488" s="107"/>
      <c r="C488" s="108"/>
      <c r="D488" s="42"/>
      <c r="E488" s="43"/>
      <c r="F488" s="44"/>
      <c r="G488" s="141"/>
      <c r="H488" s="142"/>
      <c r="I488" s="142"/>
      <c r="J488" s="106"/>
      <c r="K488" s="87">
        <f t="shared" si="26"/>
        <v>0</v>
      </c>
      <c r="L488" s="87">
        <f t="shared" si="27"/>
        <v>0</v>
      </c>
      <c r="M488" s="46">
        <f t="shared" si="28"/>
        <v>0</v>
      </c>
      <c r="N488" s="336"/>
      <c r="O488" s="336"/>
      <c r="P488" s="336"/>
      <c r="Q488" s="336"/>
      <c r="R488" s="336"/>
      <c r="S488" s="336"/>
      <c r="T488" s="336"/>
      <c r="U488" s="336"/>
      <c r="V488" s="336"/>
      <c r="W488" s="336"/>
      <c r="X488" s="336"/>
      <c r="Y488" s="336"/>
      <c r="Z488" s="336"/>
      <c r="AA488" s="336"/>
      <c r="AB488" s="336"/>
      <c r="AC488" s="336"/>
      <c r="AD488" s="83"/>
    </row>
    <row r="489" spans="1:30" ht="18" hidden="1" customHeight="1">
      <c r="A489" s="121"/>
      <c r="B489" s="107"/>
      <c r="C489" s="108"/>
      <c r="D489" s="42"/>
      <c r="E489" s="43"/>
      <c r="F489" s="44"/>
      <c r="G489" s="141"/>
      <c r="H489" s="142"/>
      <c r="I489" s="142"/>
      <c r="J489" s="106"/>
      <c r="K489" s="87">
        <f t="shared" si="26"/>
        <v>0</v>
      </c>
      <c r="L489" s="87">
        <f t="shared" si="27"/>
        <v>0</v>
      </c>
      <c r="M489" s="46">
        <f t="shared" si="28"/>
        <v>0</v>
      </c>
      <c r="N489" s="351"/>
      <c r="O489" s="351"/>
      <c r="P489" s="351"/>
      <c r="Q489" s="351"/>
      <c r="R489" s="351"/>
      <c r="S489" s="351"/>
      <c r="T489" s="351"/>
      <c r="U489" s="351"/>
      <c r="V489" s="351"/>
      <c r="W489" s="351"/>
      <c r="X489" s="351"/>
      <c r="Y489" s="351"/>
      <c r="Z489" s="351"/>
      <c r="AA489" s="351"/>
      <c r="AB489" s="351"/>
      <c r="AC489" s="351"/>
      <c r="AD489" s="83"/>
    </row>
    <row r="490" spans="1:30" ht="18" hidden="1" customHeight="1">
      <c r="A490" s="90"/>
      <c r="B490" s="107"/>
      <c r="C490" s="108"/>
      <c r="D490" s="42"/>
      <c r="E490" s="43"/>
      <c r="F490" s="44"/>
      <c r="G490" s="170"/>
      <c r="H490" s="144"/>
      <c r="I490" s="157"/>
      <c r="J490" s="106"/>
      <c r="K490" s="87">
        <f t="shared" si="26"/>
        <v>0</v>
      </c>
      <c r="L490" s="87">
        <f t="shared" si="27"/>
        <v>0</v>
      </c>
      <c r="M490" s="46">
        <f t="shared" si="28"/>
        <v>0</v>
      </c>
      <c r="N490" s="336"/>
      <c r="O490" s="336"/>
      <c r="P490" s="336"/>
      <c r="Q490" s="336"/>
      <c r="R490" s="336"/>
      <c r="S490" s="336"/>
      <c r="T490" s="336"/>
      <c r="U490" s="336"/>
      <c r="V490" s="336"/>
      <c r="W490" s="336"/>
      <c r="X490" s="336"/>
      <c r="Y490" s="336"/>
      <c r="Z490" s="336"/>
      <c r="AA490" s="336"/>
      <c r="AB490" s="336"/>
      <c r="AC490" s="336"/>
      <c r="AD490" s="83"/>
    </row>
    <row r="491" spans="1:30" ht="18" customHeight="1">
      <c r="A491" s="104">
        <v>25</v>
      </c>
      <c r="B491" s="60" t="s">
        <v>123</v>
      </c>
      <c r="C491" s="61" t="s">
        <v>124</v>
      </c>
      <c r="D491" s="42">
        <v>21100150701</v>
      </c>
      <c r="E491" s="43" t="s">
        <v>148</v>
      </c>
      <c r="F491" s="74" t="s">
        <v>149</v>
      </c>
      <c r="G491" s="141">
        <v>1</v>
      </c>
      <c r="H491" s="205">
        <v>30</v>
      </c>
      <c r="I491" s="205">
        <v>30</v>
      </c>
      <c r="J491" s="106">
        <v>22</v>
      </c>
      <c r="K491" s="87">
        <f t="shared" si="26"/>
        <v>1</v>
      </c>
      <c r="L491" s="87">
        <f t="shared" si="27"/>
        <v>1</v>
      </c>
      <c r="M491" s="46">
        <f t="shared" si="28"/>
        <v>52.5</v>
      </c>
      <c r="N491" s="367">
        <v>67.5</v>
      </c>
      <c r="O491" s="354"/>
      <c r="P491" s="352">
        <f>SUM(M491:M514)+N491+O491</f>
        <v>1312.6</v>
      </c>
      <c r="Q491" s="354">
        <v>0</v>
      </c>
      <c r="R491" s="352">
        <v>21</v>
      </c>
      <c r="S491" s="358">
        <v>450</v>
      </c>
      <c r="T491" s="354">
        <v>450</v>
      </c>
      <c r="U491" s="358">
        <v>112</v>
      </c>
      <c r="V491" s="356">
        <v>112</v>
      </c>
      <c r="W491" s="358">
        <v>56</v>
      </c>
      <c r="X491" s="354">
        <v>56</v>
      </c>
      <c r="Y491" s="352">
        <f>ROUND((P491-T491),1)</f>
        <v>862.6</v>
      </c>
      <c r="Z491" s="350">
        <f>IF(OR(SUM(V491:V514)="",SUM(Q491:Q514)=""),0,IF(OR(SUM(U491:U514)=320,SUM(V491:V514)&gt;0),ROUND((SUM(Q491:Q514)-SUM(V491:V514)),1),0))</f>
        <v>-112</v>
      </c>
      <c r="AA491" s="350">
        <f>IF(OR(SUM(X491:X514)="",SUM(R491:R514)=""),0,IF(OR(SUM(W491:W514)=160,SUM(X491:X514)&gt;0),ROUND((SUM(R491:R514)-SUM(X491:X514)),1),0))</f>
        <v>-35</v>
      </c>
      <c r="AB491" s="361"/>
      <c r="AC491" s="363">
        <f>SUM(Y491:AA514)</f>
        <v>715.6</v>
      </c>
      <c r="AD491" s="83"/>
    </row>
    <row r="492" spans="1:30" ht="18" customHeight="1">
      <c r="A492" s="90"/>
      <c r="B492" s="107"/>
      <c r="C492" s="108"/>
      <c r="D492" s="42">
        <v>21100148201</v>
      </c>
      <c r="E492" s="43" t="s">
        <v>150</v>
      </c>
      <c r="F492" s="44" t="s">
        <v>149</v>
      </c>
      <c r="G492" s="139">
        <v>1</v>
      </c>
      <c r="H492" s="205">
        <v>30</v>
      </c>
      <c r="I492" s="205">
        <v>30</v>
      </c>
      <c r="J492" s="106">
        <v>22</v>
      </c>
      <c r="K492" s="87">
        <f t="shared" si="26"/>
        <v>1</v>
      </c>
      <c r="L492" s="87">
        <f t="shared" si="27"/>
        <v>1</v>
      </c>
      <c r="M492" s="46">
        <f t="shared" si="28"/>
        <v>52.5</v>
      </c>
      <c r="N492" s="336"/>
      <c r="O492" s="336"/>
      <c r="P492" s="336"/>
      <c r="Q492" s="336"/>
      <c r="R492" s="336"/>
      <c r="S492" s="336"/>
      <c r="T492" s="336"/>
      <c r="U492" s="336"/>
      <c r="V492" s="336"/>
      <c r="W492" s="336"/>
      <c r="X492" s="336"/>
      <c r="Y492" s="336"/>
      <c r="Z492" s="336"/>
      <c r="AA492" s="336"/>
      <c r="AB492" s="336"/>
      <c r="AC492" s="336"/>
      <c r="AD492" s="83"/>
    </row>
    <row r="493" spans="1:30" ht="18" customHeight="1">
      <c r="A493" s="90"/>
      <c r="B493" s="107"/>
      <c r="C493" s="108"/>
      <c r="D493" s="42" t="s">
        <v>151</v>
      </c>
      <c r="E493" s="43" t="s">
        <v>150</v>
      </c>
      <c r="F493" s="44" t="s">
        <v>342</v>
      </c>
      <c r="G493" s="139">
        <v>1</v>
      </c>
      <c r="H493" s="205">
        <v>30</v>
      </c>
      <c r="I493" s="205">
        <v>30</v>
      </c>
      <c r="J493" s="106">
        <v>43</v>
      </c>
      <c r="K493" s="87">
        <f t="shared" si="26"/>
        <v>1.2</v>
      </c>
      <c r="L493" s="87">
        <f t="shared" si="27"/>
        <v>1.2</v>
      </c>
      <c r="M493" s="46">
        <f t="shared" si="28"/>
        <v>63</v>
      </c>
      <c r="N493" s="336"/>
      <c r="O493" s="336"/>
      <c r="P493" s="336"/>
      <c r="Q493" s="336"/>
      <c r="R493" s="336"/>
      <c r="S493" s="336"/>
      <c r="T493" s="336"/>
      <c r="U493" s="336"/>
      <c r="V493" s="336"/>
      <c r="W493" s="336"/>
      <c r="X493" s="336"/>
      <c r="Y493" s="336"/>
      <c r="Z493" s="336"/>
      <c r="AA493" s="336"/>
      <c r="AB493" s="336"/>
      <c r="AC493" s="336"/>
      <c r="AD493" s="83"/>
    </row>
    <row r="494" spans="1:30" ht="18" customHeight="1">
      <c r="A494" s="90"/>
      <c r="B494" s="107"/>
      <c r="C494" s="108"/>
      <c r="D494" s="42" t="s">
        <v>152</v>
      </c>
      <c r="E494" s="43" t="s">
        <v>153</v>
      </c>
      <c r="F494" s="44" t="s">
        <v>149</v>
      </c>
      <c r="G494" s="139">
        <v>1</v>
      </c>
      <c r="H494" s="205">
        <v>30</v>
      </c>
      <c r="I494" s="205">
        <v>30</v>
      </c>
      <c r="J494" s="106">
        <v>22</v>
      </c>
      <c r="K494" s="87">
        <f t="shared" si="26"/>
        <v>1</v>
      </c>
      <c r="L494" s="87">
        <f t="shared" si="27"/>
        <v>1</v>
      </c>
      <c r="M494" s="46">
        <f t="shared" si="28"/>
        <v>52.5</v>
      </c>
      <c r="N494" s="336"/>
      <c r="O494" s="336"/>
      <c r="P494" s="336"/>
      <c r="Q494" s="336"/>
      <c r="R494" s="336"/>
      <c r="S494" s="336"/>
      <c r="T494" s="336"/>
      <c r="U494" s="336"/>
      <c r="V494" s="336"/>
      <c r="W494" s="336"/>
      <c r="X494" s="336"/>
      <c r="Y494" s="336"/>
      <c r="Z494" s="336"/>
      <c r="AA494" s="336"/>
      <c r="AB494" s="336"/>
      <c r="AC494" s="336"/>
      <c r="AD494" s="83"/>
    </row>
    <row r="495" spans="1:30" ht="18" customHeight="1">
      <c r="A495" s="90"/>
      <c r="B495" s="107"/>
      <c r="C495" s="108"/>
      <c r="D495" s="42" t="s">
        <v>154</v>
      </c>
      <c r="E495" s="43" t="s">
        <v>155</v>
      </c>
      <c r="F495" s="44" t="s">
        <v>156</v>
      </c>
      <c r="G495" s="139">
        <v>1</v>
      </c>
      <c r="H495" s="205">
        <v>35</v>
      </c>
      <c r="I495" s="205"/>
      <c r="J495" s="106">
        <v>70</v>
      </c>
      <c r="K495" s="87">
        <f t="shared" si="26"/>
        <v>1.3</v>
      </c>
      <c r="L495" s="87">
        <f t="shared" si="27"/>
        <v>0</v>
      </c>
      <c r="M495" s="46">
        <f t="shared" si="28"/>
        <v>45.5</v>
      </c>
      <c r="N495" s="336"/>
      <c r="O495" s="336"/>
      <c r="P495" s="336"/>
      <c r="Q495" s="336"/>
      <c r="R495" s="336"/>
      <c r="S495" s="336"/>
      <c r="T495" s="336"/>
      <c r="U495" s="336"/>
      <c r="V495" s="336"/>
      <c r="W495" s="336"/>
      <c r="X495" s="336"/>
      <c r="Y495" s="336"/>
      <c r="Z495" s="336"/>
      <c r="AA495" s="336"/>
      <c r="AB495" s="336"/>
      <c r="AC495" s="336"/>
      <c r="AD495" s="83"/>
    </row>
    <row r="496" spans="1:30" ht="18" customHeight="1">
      <c r="A496" s="90"/>
      <c r="B496" s="107"/>
      <c r="C496" s="108"/>
      <c r="D496" s="42" t="s">
        <v>154</v>
      </c>
      <c r="E496" s="43" t="s">
        <v>155</v>
      </c>
      <c r="F496" s="44" t="s">
        <v>156</v>
      </c>
      <c r="G496" s="139">
        <v>1</v>
      </c>
      <c r="H496" s="205"/>
      <c r="I496" s="205">
        <v>55</v>
      </c>
      <c r="J496" s="106">
        <v>35</v>
      </c>
      <c r="K496" s="87">
        <f t="shared" si="26"/>
        <v>0</v>
      </c>
      <c r="L496" s="87">
        <f t="shared" si="27"/>
        <v>1.1000000000000001</v>
      </c>
      <c r="M496" s="46">
        <f t="shared" si="28"/>
        <v>45.4</v>
      </c>
      <c r="N496" s="336"/>
      <c r="O496" s="336"/>
      <c r="P496" s="336"/>
      <c r="Q496" s="336"/>
      <c r="R496" s="336"/>
      <c r="S496" s="336"/>
      <c r="T496" s="336"/>
      <c r="U496" s="336"/>
      <c r="V496" s="336"/>
      <c r="W496" s="336"/>
      <c r="X496" s="336"/>
      <c r="Y496" s="336"/>
      <c r="Z496" s="336"/>
      <c r="AA496" s="336"/>
      <c r="AB496" s="336"/>
      <c r="AC496" s="336"/>
      <c r="AD496" s="83"/>
    </row>
    <row r="497" spans="1:30" ht="18" customHeight="1">
      <c r="A497" s="90"/>
      <c r="B497" s="107"/>
      <c r="C497" s="108"/>
      <c r="D497" s="42" t="s">
        <v>154</v>
      </c>
      <c r="E497" s="43" t="s">
        <v>155</v>
      </c>
      <c r="F497" s="44" t="s">
        <v>156</v>
      </c>
      <c r="G497" s="139">
        <v>1</v>
      </c>
      <c r="H497" s="205"/>
      <c r="I497" s="205">
        <v>55</v>
      </c>
      <c r="J497" s="106">
        <v>35</v>
      </c>
      <c r="K497" s="87">
        <f t="shared" si="26"/>
        <v>0</v>
      </c>
      <c r="L497" s="87">
        <f t="shared" si="27"/>
        <v>1.1000000000000001</v>
      </c>
      <c r="M497" s="46">
        <f t="shared" si="28"/>
        <v>45.4</v>
      </c>
      <c r="N497" s="336"/>
      <c r="O497" s="336"/>
      <c r="P497" s="336"/>
      <c r="Q497" s="336"/>
      <c r="R497" s="336"/>
      <c r="S497" s="336"/>
      <c r="T497" s="336"/>
      <c r="U497" s="336"/>
      <c r="V497" s="336"/>
      <c r="W497" s="336"/>
      <c r="X497" s="336"/>
      <c r="Y497" s="336"/>
      <c r="Z497" s="336"/>
      <c r="AA497" s="336"/>
      <c r="AB497" s="336"/>
      <c r="AC497" s="336"/>
      <c r="AD497" s="83"/>
    </row>
    <row r="498" spans="1:30" ht="18" customHeight="1">
      <c r="A498" s="90"/>
      <c r="B498" s="107"/>
      <c r="C498" s="108"/>
      <c r="D498" s="42" t="s">
        <v>157</v>
      </c>
      <c r="E498" s="43" t="s">
        <v>158</v>
      </c>
      <c r="F498" s="44" t="s">
        <v>159</v>
      </c>
      <c r="G498" s="139">
        <v>1</v>
      </c>
      <c r="H498" s="205">
        <v>45</v>
      </c>
      <c r="I498" s="205">
        <v>30</v>
      </c>
      <c r="J498" s="106">
        <v>32</v>
      </c>
      <c r="K498" s="87">
        <f t="shared" si="26"/>
        <v>1</v>
      </c>
      <c r="L498" s="87">
        <f t="shared" si="27"/>
        <v>1.1000000000000001</v>
      </c>
      <c r="M498" s="46">
        <f t="shared" si="28"/>
        <v>69.8</v>
      </c>
      <c r="N498" s="336"/>
      <c r="O498" s="336"/>
      <c r="P498" s="336"/>
      <c r="Q498" s="336"/>
      <c r="R498" s="336"/>
      <c r="S498" s="336"/>
      <c r="T498" s="336"/>
      <c r="U498" s="336"/>
      <c r="V498" s="336"/>
      <c r="W498" s="336"/>
      <c r="X498" s="336"/>
      <c r="Y498" s="336"/>
      <c r="Z498" s="336"/>
      <c r="AA498" s="336"/>
      <c r="AB498" s="336"/>
      <c r="AC498" s="336"/>
      <c r="AD498" s="83"/>
    </row>
    <row r="499" spans="1:30" ht="18" customHeight="1">
      <c r="A499" s="90"/>
      <c r="B499" s="107"/>
      <c r="C499" s="108"/>
      <c r="D499" s="42" t="s">
        <v>160</v>
      </c>
      <c r="E499" s="43" t="s">
        <v>161</v>
      </c>
      <c r="F499" s="44" t="s">
        <v>162</v>
      </c>
      <c r="G499" s="139">
        <v>1</v>
      </c>
      <c r="H499" s="205">
        <v>30</v>
      </c>
      <c r="I499" s="205">
        <v>60</v>
      </c>
      <c r="J499" s="106">
        <v>40</v>
      </c>
      <c r="K499" s="87">
        <f t="shared" si="26"/>
        <v>1.2</v>
      </c>
      <c r="L499" s="87">
        <f t="shared" si="27"/>
        <v>1.2</v>
      </c>
      <c r="M499" s="46">
        <f t="shared" si="28"/>
        <v>90</v>
      </c>
      <c r="N499" s="336"/>
      <c r="O499" s="336"/>
      <c r="P499" s="336"/>
      <c r="Q499" s="336"/>
      <c r="R499" s="336"/>
      <c r="S499" s="336"/>
      <c r="T499" s="336"/>
      <c r="U499" s="336"/>
      <c r="V499" s="336"/>
      <c r="W499" s="336"/>
      <c r="X499" s="336"/>
      <c r="Y499" s="336"/>
      <c r="Z499" s="336"/>
      <c r="AA499" s="336"/>
      <c r="AB499" s="336"/>
      <c r="AC499" s="336"/>
      <c r="AD499" s="83"/>
    </row>
    <row r="500" spans="1:30" ht="18" customHeight="1">
      <c r="A500" s="90"/>
      <c r="B500" s="107"/>
      <c r="C500" s="108"/>
      <c r="D500" s="42"/>
      <c r="E500" s="43" t="s">
        <v>153</v>
      </c>
      <c r="F500" s="44" t="s">
        <v>163</v>
      </c>
      <c r="G500" s="139">
        <v>1</v>
      </c>
      <c r="H500" s="205">
        <v>45</v>
      </c>
      <c r="I500" s="205">
        <v>30</v>
      </c>
      <c r="J500" s="106">
        <v>40</v>
      </c>
      <c r="K500" s="87">
        <f t="shared" si="26"/>
        <v>1.2</v>
      </c>
      <c r="L500" s="87">
        <f t="shared" si="27"/>
        <v>1.2</v>
      </c>
      <c r="M500" s="46">
        <f t="shared" si="28"/>
        <v>81</v>
      </c>
      <c r="N500" s="336"/>
      <c r="O500" s="336"/>
      <c r="P500" s="336"/>
      <c r="Q500" s="336"/>
      <c r="R500" s="336"/>
      <c r="S500" s="336"/>
      <c r="T500" s="336"/>
      <c r="U500" s="336"/>
      <c r="V500" s="336"/>
      <c r="W500" s="336"/>
      <c r="X500" s="336"/>
      <c r="Y500" s="336"/>
      <c r="Z500" s="336"/>
      <c r="AA500" s="336"/>
      <c r="AB500" s="336"/>
      <c r="AC500" s="336"/>
      <c r="AD500" s="83"/>
    </row>
    <row r="501" spans="1:30" ht="18" customHeight="1">
      <c r="A501" s="90"/>
      <c r="B501" s="63"/>
      <c r="C501" s="108"/>
      <c r="D501" s="42"/>
      <c r="E501" s="127" t="s">
        <v>173</v>
      </c>
      <c r="F501" s="44" t="s">
        <v>260</v>
      </c>
      <c r="G501" s="139"/>
      <c r="H501" s="137"/>
      <c r="I501" s="156"/>
      <c r="J501" s="106"/>
      <c r="K501" s="87">
        <f t="shared" si="26"/>
        <v>0</v>
      </c>
      <c r="L501" s="87">
        <f t="shared" si="27"/>
        <v>0</v>
      </c>
      <c r="M501" s="46">
        <f t="shared" si="28"/>
        <v>0</v>
      </c>
      <c r="N501" s="336"/>
      <c r="O501" s="336"/>
      <c r="P501" s="336"/>
      <c r="Q501" s="336"/>
      <c r="R501" s="336"/>
      <c r="S501" s="336"/>
      <c r="T501" s="336"/>
      <c r="U501" s="336"/>
      <c r="V501" s="336"/>
      <c r="W501" s="336"/>
      <c r="X501" s="336"/>
      <c r="Y501" s="336"/>
      <c r="Z501" s="336"/>
      <c r="AA501" s="336"/>
      <c r="AB501" s="336"/>
      <c r="AC501" s="336"/>
      <c r="AD501" s="83"/>
    </row>
    <row r="502" spans="1:30" ht="18" customHeight="1">
      <c r="A502" s="90"/>
      <c r="B502" s="107"/>
      <c r="C502" s="108"/>
      <c r="D502" s="42"/>
      <c r="E502" s="207" t="s">
        <v>190</v>
      </c>
      <c r="F502" s="208" t="s">
        <v>68</v>
      </c>
      <c r="G502" s="221"/>
      <c r="H502" s="222"/>
      <c r="I502" s="223"/>
      <c r="J502" s="224">
        <v>37</v>
      </c>
      <c r="K502" s="87">
        <f t="shared" si="26"/>
        <v>0</v>
      </c>
      <c r="L502" s="87">
        <f t="shared" si="27"/>
        <v>0</v>
      </c>
      <c r="M502" s="46">
        <f t="shared" si="28"/>
        <v>18.5</v>
      </c>
      <c r="N502" s="336"/>
      <c r="O502" s="336"/>
      <c r="P502" s="336"/>
      <c r="Q502" s="336"/>
      <c r="R502" s="336"/>
      <c r="S502" s="336"/>
      <c r="T502" s="336"/>
      <c r="U502" s="336"/>
      <c r="V502" s="336"/>
      <c r="W502" s="336"/>
      <c r="X502" s="336"/>
      <c r="Y502" s="336"/>
      <c r="Z502" s="336"/>
      <c r="AA502" s="336"/>
      <c r="AB502" s="336"/>
      <c r="AC502" s="336"/>
      <c r="AD502" s="83"/>
    </row>
    <row r="503" spans="1:30" ht="18" customHeight="1">
      <c r="A503" s="90"/>
      <c r="B503" s="109"/>
      <c r="C503" s="108"/>
      <c r="D503" s="42"/>
      <c r="E503" s="43" t="s">
        <v>438</v>
      </c>
      <c r="F503" s="44" t="s">
        <v>202</v>
      </c>
      <c r="G503" s="139">
        <v>2</v>
      </c>
      <c r="H503" s="137">
        <v>15</v>
      </c>
      <c r="I503" s="156">
        <v>30</v>
      </c>
      <c r="J503" s="173">
        <v>40</v>
      </c>
      <c r="K503" s="87">
        <f t="shared" si="26"/>
        <v>1.2</v>
      </c>
      <c r="L503" s="87">
        <f t="shared" si="27"/>
        <v>1.2</v>
      </c>
      <c r="M503" s="46">
        <f t="shared" si="28"/>
        <v>45</v>
      </c>
      <c r="N503" s="336"/>
      <c r="O503" s="336"/>
      <c r="P503" s="336"/>
      <c r="Q503" s="336"/>
      <c r="R503" s="336"/>
      <c r="S503" s="336"/>
      <c r="T503" s="336"/>
      <c r="U503" s="336"/>
      <c r="V503" s="336"/>
      <c r="W503" s="336"/>
      <c r="X503" s="336"/>
      <c r="Y503" s="336"/>
      <c r="Z503" s="336"/>
      <c r="AA503" s="336"/>
      <c r="AB503" s="336"/>
      <c r="AC503" s="336"/>
      <c r="AD503" s="83"/>
    </row>
    <row r="504" spans="1:30" ht="18" customHeight="1">
      <c r="A504" s="90"/>
      <c r="B504" s="107"/>
      <c r="C504" s="108"/>
      <c r="D504" s="42"/>
      <c r="E504" s="43" t="s">
        <v>438</v>
      </c>
      <c r="F504" s="44" t="s">
        <v>237</v>
      </c>
      <c r="G504" s="139">
        <v>2</v>
      </c>
      <c r="H504" s="137">
        <v>15</v>
      </c>
      <c r="I504" s="156">
        <v>30</v>
      </c>
      <c r="J504" s="173">
        <v>40</v>
      </c>
      <c r="K504" s="87">
        <f t="shared" si="26"/>
        <v>1.2</v>
      </c>
      <c r="L504" s="87">
        <f t="shared" si="27"/>
        <v>1.2</v>
      </c>
      <c r="M504" s="46">
        <f t="shared" si="28"/>
        <v>45</v>
      </c>
      <c r="N504" s="336"/>
      <c r="O504" s="336"/>
      <c r="P504" s="336"/>
      <c r="Q504" s="336"/>
      <c r="R504" s="336"/>
      <c r="S504" s="336"/>
      <c r="T504" s="336"/>
      <c r="U504" s="336"/>
      <c r="V504" s="336"/>
      <c r="W504" s="336"/>
      <c r="X504" s="336"/>
      <c r="Y504" s="336"/>
      <c r="Z504" s="336"/>
      <c r="AA504" s="336"/>
      <c r="AB504" s="336"/>
      <c r="AC504" s="336"/>
      <c r="AD504" s="83"/>
    </row>
    <row r="505" spans="1:30" ht="18" customHeight="1">
      <c r="A505" s="90"/>
      <c r="B505" s="107"/>
      <c r="C505" s="108"/>
      <c r="D505" s="42"/>
      <c r="E505" s="43" t="s">
        <v>439</v>
      </c>
      <c r="F505" s="44" t="s">
        <v>216</v>
      </c>
      <c r="G505" s="139">
        <v>2</v>
      </c>
      <c r="H505" s="137">
        <v>30</v>
      </c>
      <c r="I505" s="156">
        <v>30</v>
      </c>
      <c r="J505" s="173">
        <v>40</v>
      </c>
      <c r="K505" s="87">
        <f t="shared" si="26"/>
        <v>1.2</v>
      </c>
      <c r="L505" s="87">
        <f t="shared" si="27"/>
        <v>1.2</v>
      </c>
      <c r="M505" s="46">
        <f t="shared" si="28"/>
        <v>63</v>
      </c>
      <c r="N505" s="336"/>
      <c r="O505" s="336"/>
      <c r="P505" s="336"/>
      <c r="Q505" s="336"/>
      <c r="R505" s="336"/>
      <c r="S505" s="336"/>
      <c r="T505" s="336"/>
      <c r="U505" s="336"/>
      <c r="V505" s="336"/>
      <c r="W505" s="336"/>
      <c r="X505" s="336"/>
      <c r="Y505" s="336"/>
      <c r="Z505" s="336"/>
      <c r="AA505" s="336"/>
      <c r="AB505" s="336"/>
      <c r="AC505" s="336"/>
      <c r="AD505" s="83"/>
    </row>
    <row r="506" spans="1:30" ht="18" customHeight="1">
      <c r="A506" s="121"/>
      <c r="B506" s="107"/>
      <c r="C506" s="108"/>
      <c r="D506" s="42"/>
      <c r="E506" s="43" t="s">
        <v>440</v>
      </c>
      <c r="F506" s="44" t="s">
        <v>260</v>
      </c>
      <c r="G506" s="139">
        <v>2</v>
      </c>
      <c r="H506" s="137">
        <v>30</v>
      </c>
      <c r="I506" s="156">
        <v>30</v>
      </c>
      <c r="J506" s="173">
        <v>40</v>
      </c>
      <c r="K506" s="87">
        <f t="shared" si="26"/>
        <v>1.2</v>
      </c>
      <c r="L506" s="87">
        <f t="shared" si="27"/>
        <v>1.2</v>
      </c>
      <c r="M506" s="46">
        <f t="shared" si="28"/>
        <v>63</v>
      </c>
      <c r="N506" s="351"/>
      <c r="O506" s="351"/>
      <c r="P506" s="351"/>
      <c r="Q506" s="351"/>
      <c r="R506" s="351"/>
      <c r="S506" s="351"/>
      <c r="T506" s="351"/>
      <c r="U506" s="351"/>
      <c r="V506" s="351"/>
      <c r="W506" s="351"/>
      <c r="X506" s="351"/>
      <c r="Y506" s="351"/>
      <c r="Z506" s="351"/>
      <c r="AA506" s="351"/>
      <c r="AB506" s="351"/>
      <c r="AC506" s="351"/>
      <c r="AD506" s="83"/>
    </row>
    <row r="507" spans="1:30" ht="18" customHeight="1">
      <c r="A507" s="121"/>
      <c r="B507" s="107"/>
      <c r="C507" s="108"/>
      <c r="D507" s="42"/>
      <c r="E507" s="237" t="s">
        <v>395</v>
      </c>
      <c r="F507" s="238" t="s">
        <v>260</v>
      </c>
      <c r="G507" s="243">
        <v>2</v>
      </c>
      <c r="H507" s="244"/>
      <c r="I507" s="245"/>
      <c r="J507" s="246">
        <v>40</v>
      </c>
      <c r="K507" s="87">
        <f t="shared" si="26"/>
        <v>0</v>
      </c>
      <c r="L507" s="87">
        <f t="shared" si="27"/>
        <v>0</v>
      </c>
      <c r="M507" s="46">
        <f t="shared" si="28"/>
        <v>20</v>
      </c>
      <c r="N507" s="351"/>
      <c r="O507" s="351"/>
      <c r="P507" s="351"/>
      <c r="Q507" s="351"/>
      <c r="R507" s="351"/>
      <c r="S507" s="351"/>
      <c r="T507" s="351"/>
      <c r="U507" s="351"/>
      <c r="V507" s="351"/>
      <c r="W507" s="351"/>
      <c r="X507" s="351"/>
      <c r="Y507" s="351"/>
      <c r="Z507" s="351"/>
      <c r="AA507" s="351"/>
      <c r="AB507" s="351"/>
      <c r="AC507" s="351"/>
      <c r="AD507" s="83"/>
    </row>
    <row r="508" spans="1:30" s="225" customFormat="1" ht="18" customHeight="1">
      <c r="A508" s="121"/>
      <c r="B508" s="107"/>
      <c r="C508" s="108"/>
      <c r="D508" s="42"/>
      <c r="E508" s="43" t="s">
        <v>441</v>
      </c>
      <c r="F508" s="44" t="s">
        <v>242</v>
      </c>
      <c r="G508" s="139">
        <v>2</v>
      </c>
      <c r="H508" s="137">
        <v>30</v>
      </c>
      <c r="I508" s="156">
        <v>30</v>
      </c>
      <c r="J508" s="173">
        <v>40</v>
      </c>
      <c r="K508" s="87">
        <f t="shared" si="26"/>
        <v>1.2</v>
      </c>
      <c r="L508" s="87">
        <f t="shared" si="27"/>
        <v>1.2</v>
      </c>
      <c r="M508" s="46">
        <f t="shared" si="28"/>
        <v>63</v>
      </c>
      <c r="N508" s="351"/>
      <c r="O508" s="351"/>
      <c r="P508" s="351"/>
      <c r="Q508" s="351"/>
      <c r="R508" s="351"/>
      <c r="S508" s="351"/>
      <c r="T508" s="351"/>
      <c r="U508" s="351"/>
      <c r="V508" s="351"/>
      <c r="W508" s="351"/>
      <c r="X508" s="351"/>
      <c r="Y508" s="351"/>
      <c r="Z508" s="351"/>
      <c r="AA508" s="351"/>
      <c r="AB508" s="351"/>
      <c r="AC508" s="351"/>
      <c r="AD508" s="83"/>
    </row>
    <row r="509" spans="1:30" s="225" customFormat="1" ht="18" customHeight="1">
      <c r="A509" s="121"/>
      <c r="B509" s="107"/>
      <c r="C509" s="108"/>
      <c r="D509" s="42"/>
      <c r="E509" s="43" t="s">
        <v>441</v>
      </c>
      <c r="F509" s="44" t="s">
        <v>425</v>
      </c>
      <c r="G509" s="139">
        <v>2</v>
      </c>
      <c r="H509" s="137">
        <v>30</v>
      </c>
      <c r="I509" s="156">
        <v>30</v>
      </c>
      <c r="J509" s="173">
        <v>40</v>
      </c>
      <c r="K509" s="87">
        <f t="shared" si="26"/>
        <v>1.2</v>
      </c>
      <c r="L509" s="87">
        <f t="shared" si="27"/>
        <v>1.2</v>
      </c>
      <c r="M509" s="46">
        <f t="shared" si="28"/>
        <v>63</v>
      </c>
      <c r="N509" s="351"/>
      <c r="O509" s="351"/>
      <c r="P509" s="351"/>
      <c r="Q509" s="351"/>
      <c r="R509" s="351"/>
      <c r="S509" s="351"/>
      <c r="T509" s="351"/>
      <c r="U509" s="351"/>
      <c r="V509" s="351"/>
      <c r="W509" s="351"/>
      <c r="X509" s="351"/>
      <c r="Y509" s="351"/>
      <c r="Z509" s="351"/>
      <c r="AA509" s="351"/>
      <c r="AB509" s="351"/>
      <c r="AC509" s="351"/>
      <c r="AD509" s="83"/>
    </row>
    <row r="510" spans="1:30" s="225" customFormat="1" ht="18" customHeight="1">
      <c r="A510" s="121"/>
      <c r="B510" s="107"/>
      <c r="C510" s="108"/>
      <c r="D510" s="42"/>
      <c r="E510" s="43" t="s">
        <v>442</v>
      </c>
      <c r="F510" s="44" t="s">
        <v>262</v>
      </c>
      <c r="G510" s="139">
        <v>2</v>
      </c>
      <c r="H510" s="137">
        <v>35</v>
      </c>
      <c r="I510" s="156"/>
      <c r="J510" s="173">
        <v>40</v>
      </c>
      <c r="K510" s="87">
        <f t="shared" si="26"/>
        <v>1.2</v>
      </c>
      <c r="L510" s="87">
        <f t="shared" si="27"/>
        <v>0</v>
      </c>
      <c r="M510" s="46">
        <f t="shared" si="28"/>
        <v>42</v>
      </c>
      <c r="N510" s="351"/>
      <c r="O510" s="351"/>
      <c r="P510" s="351"/>
      <c r="Q510" s="351"/>
      <c r="R510" s="351"/>
      <c r="S510" s="351"/>
      <c r="T510" s="351"/>
      <c r="U510" s="351"/>
      <c r="V510" s="351"/>
      <c r="W510" s="351"/>
      <c r="X510" s="351"/>
      <c r="Y510" s="351"/>
      <c r="Z510" s="351"/>
      <c r="AA510" s="351"/>
      <c r="AB510" s="351"/>
      <c r="AC510" s="351"/>
      <c r="AD510" s="83"/>
    </row>
    <row r="511" spans="1:30" s="225" customFormat="1" ht="18" customHeight="1">
      <c r="A511" s="121"/>
      <c r="B511" s="107"/>
      <c r="C511" s="108"/>
      <c r="D511" s="42"/>
      <c r="E511" s="43" t="s">
        <v>512</v>
      </c>
      <c r="F511" s="44" t="s">
        <v>262</v>
      </c>
      <c r="G511" s="139">
        <v>2</v>
      </c>
      <c r="H511" s="137"/>
      <c r="I511" s="156">
        <v>40</v>
      </c>
      <c r="J511" s="173">
        <v>40</v>
      </c>
      <c r="K511" s="87">
        <f t="shared" si="26"/>
        <v>0</v>
      </c>
      <c r="L511" s="87">
        <f t="shared" si="27"/>
        <v>1.2</v>
      </c>
      <c r="M511" s="46">
        <f t="shared" si="28"/>
        <v>36</v>
      </c>
      <c r="N511" s="351"/>
      <c r="O511" s="351"/>
      <c r="P511" s="351"/>
      <c r="Q511" s="351"/>
      <c r="R511" s="351"/>
      <c r="S511" s="351"/>
      <c r="T511" s="351"/>
      <c r="U511" s="351"/>
      <c r="V511" s="351"/>
      <c r="W511" s="351"/>
      <c r="X511" s="351"/>
      <c r="Y511" s="351"/>
      <c r="Z511" s="351"/>
      <c r="AA511" s="351"/>
      <c r="AB511" s="351"/>
      <c r="AC511" s="351"/>
      <c r="AD511" s="83"/>
    </row>
    <row r="512" spans="1:30" ht="18" customHeight="1">
      <c r="A512" s="90"/>
      <c r="B512" s="107"/>
      <c r="C512" s="108"/>
      <c r="D512" s="42"/>
      <c r="E512" s="43" t="s">
        <v>511</v>
      </c>
      <c r="F512" s="44" t="s">
        <v>413</v>
      </c>
      <c r="G512" s="139">
        <v>2</v>
      </c>
      <c r="H512" s="137"/>
      <c r="I512" s="156">
        <v>40</v>
      </c>
      <c r="J512" s="173">
        <v>40</v>
      </c>
      <c r="K512" s="87">
        <f t="shared" si="26"/>
        <v>0</v>
      </c>
      <c r="L512" s="87">
        <f t="shared" si="27"/>
        <v>1.2</v>
      </c>
      <c r="M512" s="46">
        <f t="shared" si="28"/>
        <v>36</v>
      </c>
      <c r="N512" s="336"/>
      <c r="O512" s="336"/>
      <c r="P512" s="336"/>
      <c r="Q512" s="336"/>
      <c r="R512" s="336"/>
      <c r="S512" s="336"/>
      <c r="T512" s="336"/>
      <c r="U512" s="336"/>
      <c r="V512" s="336"/>
      <c r="W512" s="336"/>
      <c r="X512" s="336"/>
      <c r="Y512" s="336"/>
      <c r="Z512" s="336"/>
      <c r="AA512" s="336"/>
      <c r="AB512" s="336"/>
      <c r="AC512" s="336"/>
      <c r="AD512" s="83"/>
    </row>
    <row r="513" spans="1:30" ht="18" customHeight="1">
      <c r="A513" s="90"/>
      <c r="B513" s="107"/>
      <c r="C513" s="108"/>
      <c r="D513" s="42"/>
      <c r="E513" s="43" t="s">
        <v>440</v>
      </c>
      <c r="F513" s="44" t="s">
        <v>448</v>
      </c>
      <c r="G513" s="139">
        <v>2</v>
      </c>
      <c r="H513" s="137">
        <v>30</v>
      </c>
      <c r="I513" s="156">
        <v>30</v>
      </c>
      <c r="J513" s="173">
        <v>40</v>
      </c>
      <c r="K513" s="87">
        <f t="shared" si="26"/>
        <v>1.2</v>
      </c>
      <c r="L513" s="87">
        <f t="shared" si="27"/>
        <v>1.2</v>
      </c>
      <c r="M513" s="46">
        <f t="shared" si="28"/>
        <v>63</v>
      </c>
      <c r="N513" s="336"/>
      <c r="O513" s="336"/>
      <c r="P513" s="336"/>
      <c r="Q513" s="336"/>
      <c r="R513" s="336"/>
      <c r="S513" s="336"/>
      <c r="T513" s="336"/>
      <c r="U513" s="336"/>
      <c r="V513" s="336"/>
      <c r="W513" s="336"/>
      <c r="X513" s="336"/>
      <c r="Y513" s="336"/>
      <c r="Z513" s="336"/>
      <c r="AA513" s="351"/>
      <c r="AB513" s="336"/>
      <c r="AC513" s="336"/>
      <c r="AD513" s="83"/>
    </row>
    <row r="514" spans="1:30" ht="18" customHeight="1">
      <c r="A514" s="90"/>
      <c r="B514" s="109"/>
      <c r="C514" s="110"/>
      <c r="D514" s="42"/>
      <c r="E514" s="43" t="s">
        <v>161</v>
      </c>
      <c r="F514" s="44" t="s">
        <v>459</v>
      </c>
      <c r="G514" s="139">
        <v>2</v>
      </c>
      <c r="H514" s="137">
        <v>30</v>
      </c>
      <c r="I514" s="156">
        <v>60</v>
      </c>
      <c r="J514" s="173">
        <v>40</v>
      </c>
      <c r="K514" s="87">
        <f t="shared" si="26"/>
        <v>1.2</v>
      </c>
      <c r="L514" s="87">
        <f t="shared" si="27"/>
        <v>1.2</v>
      </c>
      <c r="M514" s="46">
        <f t="shared" si="28"/>
        <v>90</v>
      </c>
      <c r="N514" s="331"/>
      <c r="O514" s="331"/>
      <c r="P514" s="331"/>
      <c r="Q514" s="331"/>
      <c r="R514" s="331"/>
      <c r="S514" s="331"/>
      <c r="T514" s="331"/>
      <c r="U514" s="331"/>
      <c r="V514" s="331"/>
      <c r="W514" s="331"/>
      <c r="X514" s="331"/>
      <c r="Y514" s="331"/>
      <c r="Z514" s="331"/>
      <c r="AA514" s="336"/>
      <c r="AB514" s="331"/>
      <c r="AC514" s="331"/>
      <c r="AD514" s="83"/>
    </row>
    <row r="515" spans="1:30" ht="18" customHeight="1">
      <c r="A515" s="104">
        <v>26</v>
      </c>
      <c r="B515" s="60" t="s">
        <v>125</v>
      </c>
      <c r="C515" s="61" t="s">
        <v>126</v>
      </c>
      <c r="D515" s="42">
        <v>71400174902</v>
      </c>
      <c r="E515" s="43" t="s">
        <v>278</v>
      </c>
      <c r="F515" s="44" t="s">
        <v>242</v>
      </c>
      <c r="G515" s="136">
        <v>1</v>
      </c>
      <c r="H515" s="137">
        <v>32</v>
      </c>
      <c r="I515" s="156">
        <v>0</v>
      </c>
      <c r="J515" s="173">
        <v>80</v>
      </c>
      <c r="K515" s="87">
        <f t="shared" si="26"/>
        <v>1.3</v>
      </c>
      <c r="L515" s="87">
        <f t="shared" si="27"/>
        <v>0</v>
      </c>
      <c r="M515" s="46">
        <f t="shared" si="28"/>
        <v>41.6</v>
      </c>
      <c r="N515" s="367">
        <v>67.5</v>
      </c>
      <c r="O515" s="354"/>
      <c r="P515" s="352">
        <f>SUM(M515:M534)+N515+O515</f>
        <v>809.49999999999989</v>
      </c>
      <c r="Q515" s="354">
        <v>0</v>
      </c>
      <c r="R515" s="352">
        <v>56</v>
      </c>
      <c r="S515" s="358">
        <v>450</v>
      </c>
      <c r="T515" s="354">
        <v>450</v>
      </c>
      <c r="U515" s="358">
        <v>112</v>
      </c>
      <c r="V515" s="356">
        <v>112</v>
      </c>
      <c r="W515" s="358">
        <v>56</v>
      </c>
      <c r="X515" s="354">
        <v>56</v>
      </c>
      <c r="Y515" s="352">
        <f>ROUND((P515-T515),1)</f>
        <v>359.5</v>
      </c>
      <c r="Z515" s="350">
        <f>IF(OR(SUM(V515:V534)="",SUM(Q515:Q534)=""),0,IF(OR(SUM(U515:U534)=320,SUM(V515:V534)&gt;0),ROUND((SUM(Q515:Q534)-SUM(V515:V534)),1),0))</f>
        <v>-112</v>
      </c>
      <c r="AA515" s="350">
        <f>IF(OR(SUM(X515:X534)="",SUM(R515:R534)=""),0,IF(OR(SUM(W515:W534)=160,SUM(X515:X534)&gt;0),ROUND((SUM(R515:R534)-SUM(X515:X534)),1),0))</f>
        <v>0</v>
      </c>
      <c r="AB515" s="361"/>
      <c r="AC515" s="363">
        <f>SUM(Y515:AA534)</f>
        <v>247.5</v>
      </c>
      <c r="AD515" s="83"/>
    </row>
    <row r="516" spans="1:30" ht="18" customHeight="1">
      <c r="A516" s="90"/>
      <c r="B516" s="107"/>
      <c r="C516" s="108"/>
      <c r="D516" s="42">
        <v>21100150202</v>
      </c>
      <c r="E516" s="207" t="s">
        <v>190</v>
      </c>
      <c r="F516" s="208" t="s">
        <v>170</v>
      </c>
      <c r="G516" s="221">
        <v>1</v>
      </c>
      <c r="H516" s="222">
        <v>0</v>
      </c>
      <c r="I516" s="223">
        <v>45</v>
      </c>
      <c r="J516" s="224">
        <v>33</v>
      </c>
      <c r="K516" s="87">
        <f t="shared" si="26"/>
        <v>0</v>
      </c>
      <c r="L516" s="87">
        <f t="shared" si="27"/>
        <v>0</v>
      </c>
      <c r="M516" s="46">
        <f t="shared" si="28"/>
        <v>16.5</v>
      </c>
      <c r="N516" s="368"/>
      <c r="O516" s="336"/>
      <c r="P516" s="336"/>
      <c r="Q516" s="336"/>
      <c r="R516" s="336"/>
      <c r="S516" s="336"/>
      <c r="T516" s="336"/>
      <c r="U516" s="336"/>
      <c r="V516" s="336"/>
      <c r="W516" s="336"/>
      <c r="X516" s="336"/>
      <c r="Y516" s="336"/>
      <c r="Z516" s="336"/>
      <c r="AA516" s="336"/>
      <c r="AB516" s="336"/>
      <c r="AC516" s="336"/>
      <c r="AD516" s="83"/>
    </row>
    <row r="517" spans="1:30" ht="18" customHeight="1">
      <c r="A517" s="90"/>
      <c r="B517" s="107"/>
      <c r="C517" s="108"/>
      <c r="D517" s="42">
        <v>21100151401</v>
      </c>
      <c r="E517" s="43" t="s">
        <v>286</v>
      </c>
      <c r="F517" s="44" t="s">
        <v>189</v>
      </c>
      <c r="G517" s="139">
        <v>1</v>
      </c>
      <c r="H517" s="137">
        <v>15</v>
      </c>
      <c r="I517" s="156">
        <v>30</v>
      </c>
      <c r="J517" s="173">
        <v>28</v>
      </c>
      <c r="K517" s="87">
        <f t="shared" si="26"/>
        <v>1</v>
      </c>
      <c r="L517" s="87">
        <f t="shared" si="27"/>
        <v>1</v>
      </c>
      <c r="M517" s="46">
        <f t="shared" si="28"/>
        <v>37.5</v>
      </c>
      <c r="N517" s="368"/>
      <c r="O517" s="336"/>
      <c r="P517" s="336"/>
      <c r="Q517" s="336"/>
      <c r="R517" s="336"/>
      <c r="S517" s="336"/>
      <c r="T517" s="336"/>
      <c r="U517" s="336"/>
      <c r="V517" s="336"/>
      <c r="W517" s="336"/>
      <c r="X517" s="336"/>
      <c r="Y517" s="336"/>
      <c r="Z517" s="336"/>
      <c r="AA517" s="336"/>
      <c r="AB517" s="336"/>
      <c r="AC517" s="336"/>
      <c r="AD517" s="83"/>
    </row>
    <row r="518" spans="1:30" ht="18" customHeight="1">
      <c r="A518" s="90"/>
      <c r="B518" s="107"/>
      <c r="C518" s="108"/>
      <c r="D518" s="42">
        <v>41000092701</v>
      </c>
      <c r="E518" s="43" t="s">
        <v>287</v>
      </c>
      <c r="F518" s="44" t="s">
        <v>159</v>
      </c>
      <c r="G518" s="139">
        <v>1</v>
      </c>
      <c r="H518" s="137">
        <v>15</v>
      </c>
      <c r="I518" s="156">
        <v>30</v>
      </c>
      <c r="J518" s="173">
        <v>32</v>
      </c>
      <c r="K518" s="87">
        <f t="shared" ref="K518:K581" si="29">IF(OR(LEFT(E518,2)="ĐA",LEFT(E518,2)="DA",LEFT(E518,5)="Đồ án",LEFT(E518,5)="Đồán ",LEFT(E518,9)="Sinh hoạt",LEFT(E518,9)="sinh hoạt",LEFT(E518,6)="Cố vấn",LEFT(E518,6)="cố vấn",LEFT(E518,4)="cvht",LEFT(E518,4)="CVHT",LEFT(E518,4)="shcn",LEFT(E518,4)="SHCN"),0,(IF(AND(H518&gt;0,J518&gt;0),IF(J518&gt;60,1.3,IF(J518&gt;35,1.2,1)),0)))</f>
        <v>1</v>
      </c>
      <c r="L518" s="87">
        <f t="shared" ref="L518:L581" si="30">IF(OR(LEFT(E518,2)="ĐA",LEFT(E518,2)="DA",LEFT(E518,5)="Đồ án",LEFT(E518,5)="Đồán "),0,IF(AND(J518&gt;0,I518&gt;0),IF(AND(OR(LEFT(E518,4)="GDQP",LEFT(E518,4)="gdqp",LEFT(E518,19)="Giáo dục quốc phòng"),J518&gt;50),1.3,IF(J518&gt;35,1.2,IF(J518&gt;29,1.1,1))),0))</f>
        <v>1.1000000000000001</v>
      </c>
      <c r="M518" s="46">
        <f t="shared" ref="M518:M581" si="31">ROUND(IF(OR(LEFT(E518,2)="ĐA",LEFT(E518,2)="DA",LEFT(E518,5)="Đồ án",LEFT(E518,5)="Đồán "),J518*0.5,(IF(H518&gt;0,H518*K518,"0")+IF(I518&gt;0,(I518*0.75)*L518,"0"))),1)</f>
        <v>39.799999999999997</v>
      </c>
      <c r="N518" s="368"/>
      <c r="O518" s="336"/>
      <c r="P518" s="336"/>
      <c r="Q518" s="336"/>
      <c r="R518" s="336"/>
      <c r="S518" s="336"/>
      <c r="T518" s="336"/>
      <c r="U518" s="336"/>
      <c r="V518" s="336"/>
      <c r="W518" s="336"/>
      <c r="X518" s="336"/>
      <c r="Y518" s="336"/>
      <c r="Z518" s="336"/>
      <c r="AA518" s="336"/>
      <c r="AB518" s="336"/>
      <c r="AC518" s="336"/>
      <c r="AD518" s="83"/>
    </row>
    <row r="519" spans="1:30" ht="18" customHeight="1">
      <c r="A519" s="90"/>
      <c r="B519" s="107"/>
      <c r="C519" s="108"/>
      <c r="D519" s="42">
        <v>21100124301</v>
      </c>
      <c r="E519" s="43" t="s">
        <v>288</v>
      </c>
      <c r="F519" s="44" t="s">
        <v>260</v>
      </c>
      <c r="G519" s="139">
        <v>1</v>
      </c>
      <c r="H519" s="137">
        <v>30</v>
      </c>
      <c r="I519" s="156">
        <v>30</v>
      </c>
      <c r="J519" s="173">
        <v>55</v>
      </c>
      <c r="K519" s="87">
        <f t="shared" si="29"/>
        <v>1.2</v>
      </c>
      <c r="L519" s="87">
        <f t="shared" si="30"/>
        <v>1.2</v>
      </c>
      <c r="M519" s="46">
        <f t="shared" si="31"/>
        <v>63</v>
      </c>
      <c r="N519" s="368"/>
      <c r="O519" s="336"/>
      <c r="P519" s="336"/>
      <c r="Q519" s="336"/>
      <c r="R519" s="336"/>
      <c r="S519" s="336"/>
      <c r="T519" s="336"/>
      <c r="U519" s="336"/>
      <c r="V519" s="336"/>
      <c r="W519" s="336"/>
      <c r="X519" s="336"/>
      <c r="Y519" s="336"/>
      <c r="Z519" s="336"/>
      <c r="AA519" s="336"/>
      <c r="AB519" s="336"/>
      <c r="AC519" s="336"/>
      <c r="AD519" s="83"/>
    </row>
    <row r="520" spans="1:30" ht="18" customHeight="1">
      <c r="A520" s="90"/>
      <c r="B520" s="107"/>
      <c r="C520" s="108"/>
      <c r="D520" s="42">
        <v>20200014401</v>
      </c>
      <c r="E520" s="43" t="s">
        <v>288</v>
      </c>
      <c r="F520" s="44" t="s">
        <v>202</v>
      </c>
      <c r="G520" s="139">
        <v>1</v>
      </c>
      <c r="H520" s="137">
        <v>15</v>
      </c>
      <c r="I520" s="156">
        <v>30</v>
      </c>
      <c r="J520" s="173">
        <v>41</v>
      </c>
      <c r="K520" s="87">
        <f t="shared" si="29"/>
        <v>1.2</v>
      </c>
      <c r="L520" s="87">
        <f t="shared" si="30"/>
        <v>1.2</v>
      </c>
      <c r="M520" s="46">
        <f t="shared" si="31"/>
        <v>45</v>
      </c>
      <c r="N520" s="368"/>
      <c r="O520" s="336"/>
      <c r="P520" s="336"/>
      <c r="Q520" s="336"/>
      <c r="R520" s="336"/>
      <c r="S520" s="336"/>
      <c r="T520" s="336"/>
      <c r="U520" s="336"/>
      <c r="V520" s="336"/>
      <c r="W520" s="336"/>
      <c r="X520" s="336"/>
      <c r="Y520" s="336"/>
      <c r="Z520" s="336"/>
      <c r="AA520" s="336"/>
      <c r="AB520" s="336"/>
      <c r="AC520" s="336"/>
      <c r="AD520" s="83"/>
    </row>
    <row r="521" spans="1:30" ht="18" customHeight="1">
      <c r="A521" s="90"/>
      <c r="B521" s="107"/>
      <c r="C521" s="108"/>
      <c r="D521" s="42">
        <v>20200014402</v>
      </c>
      <c r="E521" s="43" t="s">
        <v>288</v>
      </c>
      <c r="F521" s="44" t="s">
        <v>237</v>
      </c>
      <c r="G521" s="139">
        <v>1</v>
      </c>
      <c r="H521" s="137">
        <v>15</v>
      </c>
      <c r="I521" s="156">
        <v>30</v>
      </c>
      <c r="J521" s="173">
        <v>44</v>
      </c>
      <c r="K521" s="87">
        <f t="shared" si="29"/>
        <v>1.2</v>
      </c>
      <c r="L521" s="87">
        <f t="shared" si="30"/>
        <v>1.2</v>
      </c>
      <c r="M521" s="46">
        <f t="shared" si="31"/>
        <v>45</v>
      </c>
      <c r="N521" s="368"/>
      <c r="O521" s="336"/>
      <c r="P521" s="336"/>
      <c r="Q521" s="336"/>
      <c r="R521" s="336"/>
      <c r="S521" s="336"/>
      <c r="T521" s="336"/>
      <c r="U521" s="336"/>
      <c r="V521" s="336"/>
      <c r="W521" s="336"/>
      <c r="X521" s="336"/>
      <c r="Y521" s="336"/>
      <c r="Z521" s="336"/>
      <c r="AA521" s="336"/>
      <c r="AB521" s="336"/>
      <c r="AC521" s="336"/>
      <c r="AD521" s="83"/>
    </row>
    <row r="522" spans="1:30" ht="18" customHeight="1">
      <c r="A522" s="90"/>
      <c r="B522" s="107"/>
      <c r="C522" s="108"/>
      <c r="D522" s="42">
        <v>71400174901</v>
      </c>
      <c r="E522" s="43" t="s">
        <v>278</v>
      </c>
      <c r="F522" s="44" t="s">
        <v>243</v>
      </c>
      <c r="G522" s="139">
        <v>1</v>
      </c>
      <c r="H522" s="137">
        <v>32</v>
      </c>
      <c r="I522" s="156">
        <v>28</v>
      </c>
      <c r="J522" s="173">
        <v>47</v>
      </c>
      <c r="K522" s="87">
        <f t="shared" si="29"/>
        <v>1.2</v>
      </c>
      <c r="L522" s="87">
        <f t="shared" si="30"/>
        <v>1.2</v>
      </c>
      <c r="M522" s="46">
        <f t="shared" si="31"/>
        <v>63.6</v>
      </c>
      <c r="N522" s="368"/>
      <c r="O522" s="336"/>
      <c r="P522" s="336"/>
      <c r="Q522" s="336"/>
      <c r="R522" s="336"/>
      <c r="S522" s="336"/>
      <c r="T522" s="336"/>
      <c r="U522" s="336"/>
      <c r="V522" s="336"/>
      <c r="W522" s="336"/>
      <c r="X522" s="336"/>
      <c r="Y522" s="336"/>
      <c r="Z522" s="336"/>
      <c r="AA522" s="336"/>
      <c r="AB522" s="336"/>
      <c r="AC522" s="336"/>
      <c r="AD522" s="83"/>
    </row>
    <row r="523" spans="1:30" ht="18" customHeight="1">
      <c r="A523" s="90"/>
      <c r="B523" s="107"/>
      <c r="C523" s="108"/>
      <c r="D523" s="42">
        <v>71400174902</v>
      </c>
      <c r="E523" s="127" t="s">
        <v>278</v>
      </c>
      <c r="F523" s="184" t="s">
        <v>242</v>
      </c>
      <c r="G523" s="139">
        <v>1</v>
      </c>
      <c r="H523" s="137">
        <v>0</v>
      </c>
      <c r="I523" s="156">
        <v>28</v>
      </c>
      <c r="J523" s="173">
        <v>40</v>
      </c>
      <c r="K523" s="87">
        <f t="shared" si="29"/>
        <v>0</v>
      </c>
      <c r="L523" s="87">
        <f t="shared" si="30"/>
        <v>1.2</v>
      </c>
      <c r="M523" s="46">
        <f t="shared" si="31"/>
        <v>25.2</v>
      </c>
      <c r="N523" s="368"/>
      <c r="O523" s="336"/>
      <c r="P523" s="336"/>
      <c r="Q523" s="336"/>
      <c r="R523" s="336"/>
      <c r="S523" s="336"/>
      <c r="T523" s="336"/>
      <c r="U523" s="336"/>
      <c r="V523" s="336"/>
      <c r="W523" s="336"/>
      <c r="X523" s="336"/>
      <c r="Y523" s="336"/>
      <c r="Z523" s="336"/>
      <c r="AA523" s="336"/>
      <c r="AB523" s="336"/>
      <c r="AC523" s="336"/>
      <c r="AD523" s="83"/>
    </row>
    <row r="524" spans="1:30" ht="18" customHeight="1">
      <c r="A524" s="90"/>
      <c r="B524" s="107"/>
      <c r="C524" s="108"/>
      <c r="D524" s="42">
        <v>71400174902</v>
      </c>
      <c r="E524" s="43" t="s">
        <v>278</v>
      </c>
      <c r="F524" s="44" t="s">
        <v>242</v>
      </c>
      <c r="G524" s="139">
        <v>1</v>
      </c>
      <c r="H524" s="137">
        <v>0</v>
      </c>
      <c r="I524" s="156">
        <v>28</v>
      </c>
      <c r="J524" s="173">
        <v>40</v>
      </c>
      <c r="K524" s="87">
        <f t="shared" si="29"/>
        <v>0</v>
      </c>
      <c r="L524" s="87">
        <f t="shared" si="30"/>
        <v>1.2</v>
      </c>
      <c r="M524" s="46">
        <f t="shared" si="31"/>
        <v>25.2</v>
      </c>
      <c r="N524" s="368"/>
      <c r="O524" s="336"/>
      <c r="P524" s="336"/>
      <c r="Q524" s="336"/>
      <c r="R524" s="336"/>
      <c r="S524" s="336"/>
      <c r="T524" s="336"/>
      <c r="U524" s="336"/>
      <c r="V524" s="336"/>
      <c r="W524" s="336"/>
      <c r="X524" s="336"/>
      <c r="Y524" s="336"/>
      <c r="Z524" s="336"/>
      <c r="AA524" s="336"/>
      <c r="AB524" s="336"/>
      <c r="AC524" s="336"/>
      <c r="AD524" s="83"/>
    </row>
    <row r="525" spans="1:30" ht="18" customHeight="1">
      <c r="A525" s="121"/>
      <c r="B525" s="107"/>
      <c r="C525" s="108"/>
      <c r="D525" s="42"/>
      <c r="E525" s="43" t="s">
        <v>173</v>
      </c>
      <c r="F525" s="44" t="s">
        <v>320</v>
      </c>
      <c r="G525" s="139"/>
      <c r="H525" s="137"/>
      <c r="I525" s="156"/>
      <c r="J525" s="173"/>
      <c r="K525" s="87">
        <f t="shared" si="29"/>
        <v>0</v>
      </c>
      <c r="L525" s="87">
        <f t="shared" si="30"/>
        <v>0</v>
      </c>
      <c r="M525" s="46">
        <f t="shared" si="31"/>
        <v>0</v>
      </c>
      <c r="N525" s="368"/>
      <c r="O525" s="351"/>
      <c r="P525" s="351"/>
      <c r="Q525" s="351"/>
      <c r="R525" s="351"/>
      <c r="S525" s="351"/>
      <c r="T525" s="351"/>
      <c r="U525" s="351"/>
      <c r="V525" s="351"/>
      <c r="W525" s="351"/>
      <c r="X525" s="351"/>
      <c r="Y525" s="351"/>
      <c r="Z525" s="351"/>
      <c r="AA525" s="351"/>
      <c r="AB525" s="351"/>
      <c r="AC525" s="351"/>
      <c r="AD525" s="83"/>
    </row>
    <row r="526" spans="1:30" ht="18" customHeight="1">
      <c r="A526" s="121"/>
      <c r="B526" s="107"/>
      <c r="C526" s="108"/>
      <c r="D526" s="42"/>
      <c r="E526" s="43" t="s">
        <v>441</v>
      </c>
      <c r="F526" s="44" t="s">
        <v>319</v>
      </c>
      <c r="G526" s="139">
        <v>2</v>
      </c>
      <c r="H526" s="137">
        <v>45</v>
      </c>
      <c r="I526" s="156"/>
      <c r="J526" s="173">
        <v>40</v>
      </c>
      <c r="K526" s="87">
        <f t="shared" si="29"/>
        <v>1.2</v>
      </c>
      <c r="L526" s="87">
        <f t="shared" si="30"/>
        <v>0</v>
      </c>
      <c r="M526" s="46">
        <f t="shared" si="31"/>
        <v>54</v>
      </c>
      <c r="N526" s="368"/>
      <c r="O526" s="351"/>
      <c r="P526" s="351"/>
      <c r="Q526" s="351"/>
      <c r="R526" s="351"/>
      <c r="S526" s="351"/>
      <c r="T526" s="351"/>
      <c r="U526" s="351"/>
      <c r="V526" s="351"/>
      <c r="W526" s="351"/>
      <c r="X526" s="351"/>
      <c r="Y526" s="351"/>
      <c r="Z526" s="351"/>
      <c r="AA526" s="351"/>
      <c r="AB526" s="351"/>
      <c r="AC526" s="351"/>
      <c r="AD526" s="83"/>
    </row>
    <row r="527" spans="1:30" s="225" customFormat="1" ht="18" customHeight="1">
      <c r="A527" s="121"/>
      <c r="B527" s="107"/>
      <c r="C527" s="108"/>
      <c r="D527" s="42"/>
      <c r="E527" s="43" t="s">
        <v>513</v>
      </c>
      <c r="F527" s="44" t="s">
        <v>319</v>
      </c>
      <c r="G527" s="139">
        <v>2</v>
      </c>
      <c r="H527" s="137"/>
      <c r="I527" s="156">
        <v>30</v>
      </c>
      <c r="J527" s="173">
        <v>40</v>
      </c>
      <c r="K527" s="87">
        <f t="shared" si="29"/>
        <v>0</v>
      </c>
      <c r="L527" s="87">
        <f t="shared" si="30"/>
        <v>1.2</v>
      </c>
      <c r="M527" s="46">
        <f t="shared" si="31"/>
        <v>27</v>
      </c>
      <c r="N527" s="368"/>
      <c r="O527" s="351"/>
      <c r="P527" s="351"/>
      <c r="Q527" s="351"/>
      <c r="R527" s="351"/>
      <c r="S527" s="351"/>
      <c r="T527" s="351"/>
      <c r="U527" s="351"/>
      <c r="V527" s="351"/>
      <c r="W527" s="351"/>
      <c r="X527" s="351"/>
      <c r="Y527" s="351"/>
      <c r="Z527" s="351"/>
      <c r="AA527" s="351"/>
      <c r="AB527" s="351"/>
      <c r="AC527" s="351"/>
      <c r="AD527" s="83"/>
    </row>
    <row r="528" spans="1:30" s="225" customFormat="1" ht="18" customHeight="1">
      <c r="A528" s="121"/>
      <c r="B528" s="107"/>
      <c r="C528" s="108"/>
      <c r="D528" s="42"/>
      <c r="E528" s="43" t="s">
        <v>513</v>
      </c>
      <c r="F528" s="44" t="s">
        <v>319</v>
      </c>
      <c r="G528" s="139">
        <v>2</v>
      </c>
      <c r="H528" s="137"/>
      <c r="I528" s="156">
        <v>30</v>
      </c>
      <c r="J528" s="173">
        <v>40</v>
      </c>
      <c r="K528" s="87">
        <f t="shared" si="29"/>
        <v>0</v>
      </c>
      <c r="L528" s="87">
        <f t="shared" si="30"/>
        <v>1.2</v>
      </c>
      <c r="M528" s="46">
        <f t="shared" si="31"/>
        <v>27</v>
      </c>
      <c r="N528" s="368"/>
      <c r="O528" s="351"/>
      <c r="P528" s="351"/>
      <c r="Q528" s="351"/>
      <c r="R528" s="351"/>
      <c r="S528" s="351"/>
      <c r="T528" s="351"/>
      <c r="U528" s="351"/>
      <c r="V528" s="351"/>
      <c r="W528" s="351"/>
      <c r="X528" s="351"/>
      <c r="Y528" s="351"/>
      <c r="Z528" s="351"/>
      <c r="AA528" s="351"/>
      <c r="AB528" s="351"/>
      <c r="AC528" s="351"/>
      <c r="AD528" s="83"/>
    </row>
    <row r="529" spans="1:30" ht="18" customHeight="1">
      <c r="A529" s="121"/>
      <c r="B529" s="107"/>
      <c r="C529" s="108"/>
      <c r="D529" s="42"/>
      <c r="E529" s="43" t="s">
        <v>288</v>
      </c>
      <c r="F529" s="44" t="s">
        <v>324</v>
      </c>
      <c r="G529" s="139">
        <v>2</v>
      </c>
      <c r="H529" s="137">
        <v>15</v>
      </c>
      <c r="I529" s="156">
        <v>30</v>
      </c>
      <c r="J529" s="173">
        <v>40</v>
      </c>
      <c r="K529" s="87">
        <f t="shared" si="29"/>
        <v>1.2</v>
      </c>
      <c r="L529" s="87">
        <f t="shared" si="30"/>
        <v>1.2</v>
      </c>
      <c r="M529" s="46">
        <f t="shared" si="31"/>
        <v>45</v>
      </c>
      <c r="N529" s="368"/>
      <c r="O529" s="351"/>
      <c r="P529" s="351"/>
      <c r="Q529" s="351"/>
      <c r="R529" s="351"/>
      <c r="S529" s="351"/>
      <c r="T529" s="351"/>
      <c r="U529" s="351"/>
      <c r="V529" s="351"/>
      <c r="W529" s="351"/>
      <c r="X529" s="351"/>
      <c r="Y529" s="351"/>
      <c r="Z529" s="351"/>
      <c r="AA529" s="351"/>
      <c r="AB529" s="351"/>
      <c r="AC529" s="351"/>
      <c r="AD529" s="83"/>
    </row>
    <row r="530" spans="1:30" s="225" customFormat="1" ht="18" customHeight="1">
      <c r="A530" s="121"/>
      <c r="B530" s="107"/>
      <c r="C530" s="108"/>
      <c r="D530" s="42"/>
      <c r="E530" s="43" t="s">
        <v>288</v>
      </c>
      <c r="F530" s="44" t="s">
        <v>325</v>
      </c>
      <c r="G530" s="139">
        <v>2</v>
      </c>
      <c r="H530" s="137">
        <v>15</v>
      </c>
      <c r="I530" s="156">
        <v>30</v>
      </c>
      <c r="J530" s="173">
        <v>40</v>
      </c>
      <c r="K530" s="87">
        <f t="shared" si="29"/>
        <v>1.2</v>
      </c>
      <c r="L530" s="87">
        <f t="shared" si="30"/>
        <v>1.2</v>
      </c>
      <c r="M530" s="46">
        <f t="shared" si="31"/>
        <v>45</v>
      </c>
      <c r="N530" s="368"/>
      <c r="O530" s="351"/>
      <c r="P530" s="351"/>
      <c r="Q530" s="351"/>
      <c r="R530" s="351"/>
      <c r="S530" s="351"/>
      <c r="T530" s="351"/>
      <c r="U530" s="351"/>
      <c r="V530" s="351"/>
      <c r="W530" s="351"/>
      <c r="X530" s="351"/>
      <c r="Y530" s="351"/>
      <c r="Z530" s="351"/>
      <c r="AA530" s="351"/>
      <c r="AB530" s="351"/>
      <c r="AC530" s="351"/>
      <c r="AD530" s="83"/>
    </row>
    <row r="531" spans="1:30" s="225" customFormat="1" ht="18" customHeight="1">
      <c r="A531" s="121"/>
      <c r="B531" s="107"/>
      <c r="C531" s="108"/>
      <c r="D531" s="42"/>
      <c r="E531" s="43" t="s">
        <v>287</v>
      </c>
      <c r="F531" s="44" t="s">
        <v>243</v>
      </c>
      <c r="G531" s="139">
        <v>2</v>
      </c>
      <c r="H531" s="137">
        <v>15</v>
      </c>
      <c r="I531" s="156">
        <v>30</v>
      </c>
      <c r="J531" s="173">
        <v>40</v>
      </c>
      <c r="K531" s="87">
        <f t="shared" si="29"/>
        <v>1.2</v>
      </c>
      <c r="L531" s="87">
        <f t="shared" si="30"/>
        <v>1.2</v>
      </c>
      <c r="M531" s="46">
        <f t="shared" si="31"/>
        <v>45</v>
      </c>
      <c r="N531" s="368"/>
      <c r="O531" s="351"/>
      <c r="P531" s="351"/>
      <c r="Q531" s="351"/>
      <c r="R531" s="351"/>
      <c r="S531" s="351"/>
      <c r="T531" s="351"/>
      <c r="U531" s="351"/>
      <c r="V531" s="351"/>
      <c r="W531" s="351"/>
      <c r="X531" s="351"/>
      <c r="Y531" s="351"/>
      <c r="Z531" s="351"/>
      <c r="AA531" s="351"/>
      <c r="AB531" s="351"/>
      <c r="AC531" s="351"/>
      <c r="AD531" s="83"/>
    </row>
    <row r="532" spans="1:30" s="225" customFormat="1" ht="18" customHeight="1">
      <c r="A532" s="121"/>
      <c r="B532" s="107"/>
      <c r="C532" s="108"/>
      <c r="D532" s="42"/>
      <c r="E532" s="43" t="s">
        <v>443</v>
      </c>
      <c r="F532" s="44" t="s">
        <v>262</v>
      </c>
      <c r="G532" s="139">
        <v>2</v>
      </c>
      <c r="H532" s="137">
        <v>19</v>
      </c>
      <c r="I532" s="156"/>
      <c r="J532" s="173">
        <v>40</v>
      </c>
      <c r="K532" s="87">
        <f t="shared" si="29"/>
        <v>1.2</v>
      </c>
      <c r="L532" s="87">
        <f t="shared" si="30"/>
        <v>0</v>
      </c>
      <c r="M532" s="46">
        <f t="shared" si="31"/>
        <v>22.8</v>
      </c>
      <c r="N532" s="368"/>
      <c r="O532" s="351"/>
      <c r="P532" s="351"/>
      <c r="Q532" s="351"/>
      <c r="R532" s="351"/>
      <c r="S532" s="351"/>
      <c r="T532" s="351"/>
      <c r="U532" s="351"/>
      <c r="V532" s="351"/>
      <c r="W532" s="351"/>
      <c r="X532" s="351"/>
      <c r="Y532" s="351"/>
      <c r="Z532" s="351"/>
      <c r="AA532" s="351"/>
      <c r="AB532" s="351"/>
      <c r="AC532" s="351"/>
      <c r="AD532" s="83"/>
    </row>
    <row r="533" spans="1:30" s="225" customFormat="1" ht="18" customHeight="1">
      <c r="A533" s="121"/>
      <c r="B533" s="107"/>
      <c r="C533" s="108"/>
      <c r="D533" s="42"/>
      <c r="E533" s="43" t="s">
        <v>514</v>
      </c>
      <c r="F533" s="44" t="s">
        <v>262</v>
      </c>
      <c r="G533" s="139">
        <v>2</v>
      </c>
      <c r="H533" s="137"/>
      <c r="I533" s="156">
        <v>41</v>
      </c>
      <c r="J533" s="173">
        <v>40</v>
      </c>
      <c r="K533" s="87">
        <f t="shared" si="29"/>
        <v>0</v>
      </c>
      <c r="L533" s="87">
        <f t="shared" si="30"/>
        <v>1.2</v>
      </c>
      <c r="M533" s="46">
        <f t="shared" si="31"/>
        <v>36.9</v>
      </c>
      <c r="N533" s="368"/>
      <c r="O533" s="351"/>
      <c r="P533" s="351"/>
      <c r="Q533" s="351"/>
      <c r="R533" s="351"/>
      <c r="S533" s="351"/>
      <c r="T533" s="351"/>
      <c r="U533" s="351"/>
      <c r="V533" s="351"/>
      <c r="W533" s="351"/>
      <c r="X533" s="351"/>
      <c r="Y533" s="351"/>
      <c r="Z533" s="351"/>
      <c r="AA533" s="351"/>
      <c r="AB533" s="351"/>
      <c r="AC533" s="351"/>
      <c r="AD533" s="83"/>
    </row>
    <row r="534" spans="1:30" s="225" customFormat="1" ht="18" customHeight="1">
      <c r="A534" s="121"/>
      <c r="B534" s="107"/>
      <c r="C534" s="108"/>
      <c r="D534" s="42"/>
      <c r="E534" s="43" t="s">
        <v>515</v>
      </c>
      <c r="F534" s="44" t="s">
        <v>413</v>
      </c>
      <c r="G534" s="139">
        <v>2</v>
      </c>
      <c r="H534" s="137"/>
      <c r="I534" s="156">
        <v>41</v>
      </c>
      <c r="J534" s="173">
        <v>40</v>
      </c>
      <c r="K534" s="87">
        <f t="shared" si="29"/>
        <v>0</v>
      </c>
      <c r="L534" s="87">
        <f t="shared" si="30"/>
        <v>1.2</v>
      </c>
      <c r="M534" s="46">
        <f t="shared" si="31"/>
        <v>36.9</v>
      </c>
      <c r="N534" s="368"/>
      <c r="O534" s="351"/>
      <c r="P534" s="351"/>
      <c r="Q534" s="351"/>
      <c r="R534" s="351"/>
      <c r="S534" s="351"/>
      <c r="T534" s="351"/>
      <c r="U534" s="351"/>
      <c r="V534" s="351"/>
      <c r="W534" s="351"/>
      <c r="X534" s="351"/>
      <c r="Y534" s="351"/>
      <c r="Z534" s="351"/>
      <c r="AA534" s="351"/>
      <c r="AB534" s="351"/>
      <c r="AC534" s="351"/>
      <c r="AD534" s="83"/>
    </row>
    <row r="535" spans="1:30" ht="18" customHeight="1">
      <c r="A535" s="104">
        <v>27</v>
      </c>
      <c r="B535" s="91" t="s">
        <v>127</v>
      </c>
      <c r="C535" s="101" t="s">
        <v>128</v>
      </c>
      <c r="D535" s="42">
        <v>71400119925</v>
      </c>
      <c r="E535" s="43" t="s">
        <v>161</v>
      </c>
      <c r="F535" s="44" t="s">
        <v>164</v>
      </c>
      <c r="G535" s="170">
        <v>1</v>
      </c>
      <c r="H535" s="140">
        <v>30</v>
      </c>
      <c r="I535" s="140">
        <v>60</v>
      </c>
      <c r="J535" s="173">
        <v>36</v>
      </c>
      <c r="K535" s="87">
        <f t="shared" si="29"/>
        <v>1.2</v>
      </c>
      <c r="L535" s="87">
        <f t="shared" si="30"/>
        <v>1.2</v>
      </c>
      <c r="M535" s="46">
        <f t="shared" si="31"/>
        <v>90</v>
      </c>
      <c r="N535" s="367">
        <v>67.5</v>
      </c>
      <c r="O535" s="354"/>
      <c r="P535" s="352">
        <f>SUM(M535:M555)+N535+O535</f>
        <v>1237.7</v>
      </c>
      <c r="Q535" s="354">
        <v>0</v>
      </c>
      <c r="R535" s="352">
        <v>56</v>
      </c>
      <c r="S535" s="358">
        <v>450</v>
      </c>
      <c r="T535" s="354">
        <v>450</v>
      </c>
      <c r="U535" s="358">
        <v>112</v>
      </c>
      <c r="V535" s="356">
        <v>112</v>
      </c>
      <c r="W535" s="358">
        <v>56</v>
      </c>
      <c r="X535" s="354">
        <v>56</v>
      </c>
      <c r="Y535" s="352">
        <f>ROUND((P535-T535),1)</f>
        <v>787.7</v>
      </c>
      <c r="Z535" s="350">
        <f>IF(OR(SUM(V535)="",SUM(Q535)=""),0,IF(OR(SUM(U535)=320,SUM(V535)&gt;0),ROUND((SUM(Q535)-SUM(V535)),1),0))</f>
        <v>-112</v>
      </c>
      <c r="AA535" s="350">
        <f>IF(OR(SUM(X535:X555)="",SUM(R535:R555)=""),0,IF(OR(SUM(W535:W555)=160,SUM(X535:X555)&gt;0),ROUND((SUM(R535:R555)-SUM(X535:X555)),1),0))</f>
        <v>0</v>
      </c>
      <c r="AB535" s="361"/>
      <c r="AC535" s="363">
        <f>SUM(Y535:AA555)</f>
        <v>675.7</v>
      </c>
      <c r="AD535" s="83"/>
    </row>
    <row r="536" spans="1:30" ht="18" customHeight="1">
      <c r="A536" s="90"/>
      <c r="B536" s="107"/>
      <c r="C536" s="108"/>
      <c r="D536" s="42">
        <v>71400119905</v>
      </c>
      <c r="E536" s="43" t="s">
        <v>161</v>
      </c>
      <c r="F536" s="44" t="s">
        <v>165</v>
      </c>
      <c r="G536" s="170">
        <v>1</v>
      </c>
      <c r="H536" s="140">
        <v>30</v>
      </c>
      <c r="I536" s="140">
        <v>60</v>
      </c>
      <c r="J536" s="173">
        <v>39</v>
      </c>
      <c r="K536" s="87">
        <f t="shared" si="29"/>
        <v>1.2</v>
      </c>
      <c r="L536" s="87">
        <f t="shared" si="30"/>
        <v>1.2</v>
      </c>
      <c r="M536" s="46">
        <f t="shared" si="31"/>
        <v>90</v>
      </c>
      <c r="N536" s="368"/>
      <c r="O536" s="355"/>
      <c r="P536" s="353"/>
      <c r="Q536" s="355"/>
      <c r="R536" s="353"/>
      <c r="S536" s="359"/>
      <c r="T536" s="355"/>
      <c r="U536" s="359"/>
      <c r="V536" s="357"/>
      <c r="W536" s="359"/>
      <c r="X536" s="355"/>
      <c r="Y536" s="353"/>
      <c r="Z536" s="360"/>
      <c r="AA536" s="360"/>
      <c r="AB536" s="382"/>
      <c r="AC536" s="364"/>
      <c r="AD536" s="83"/>
    </row>
    <row r="537" spans="1:30" ht="18" customHeight="1">
      <c r="A537" s="90"/>
      <c r="B537" s="107"/>
      <c r="C537" s="108"/>
      <c r="D537" s="42">
        <v>21100180101</v>
      </c>
      <c r="E537" s="43" t="s">
        <v>166</v>
      </c>
      <c r="F537" s="44" t="s">
        <v>167</v>
      </c>
      <c r="G537" s="170">
        <v>1</v>
      </c>
      <c r="H537" s="140">
        <v>15</v>
      </c>
      <c r="I537" s="140">
        <v>60</v>
      </c>
      <c r="J537" s="173">
        <v>17</v>
      </c>
      <c r="K537" s="87">
        <f t="shared" si="29"/>
        <v>1</v>
      </c>
      <c r="L537" s="87">
        <f t="shared" si="30"/>
        <v>1</v>
      </c>
      <c r="M537" s="46">
        <f t="shared" si="31"/>
        <v>60</v>
      </c>
      <c r="N537" s="368"/>
      <c r="O537" s="355"/>
      <c r="P537" s="353"/>
      <c r="Q537" s="355"/>
      <c r="R537" s="353"/>
      <c r="S537" s="359"/>
      <c r="T537" s="355"/>
      <c r="U537" s="359"/>
      <c r="V537" s="357"/>
      <c r="W537" s="359"/>
      <c r="X537" s="355"/>
      <c r="Y537" s="353"/>
      <c r="Z537" s="360"/>
      <c r="AA537" s="360"/>
      <c r="AB537" s="382"/>
      <c r="AC537" s="364"/>
      <c r="AD537" s="83"/>
    </row>
    <row r="538" spans="1:30" ht="18" customHeight="1">
      <c r="A538" s="90"/>
      <c r="B538" s="107"/>
      <c r="C538" s="108"/>
      <c r="D538" s="42">
        <v>21100149701</v>
      </c>
      <c r="E538" s="43" t="s">
        <v>168</v>
      </c>
      <c r="F538" s="44" t="s">
        <v>169</v>
      </c>
      <c r="G538" s="170">
        <v>1</v>
      </c>
      <c r="H538" s="142">
        <v>30</v>
      </c>
      <c r="I538" s="142">
        <v>30</v>
      </c>
      <c r="J538" s="173">
        <v>37</v>
      </c>
      <c r="K538" s="87">
        <f t="shared" si="29"/>
        <v>1.2</v>
      </c>
      <c r="L538" s="87">
        <f t="shared" si="30"/>
        <v>1.2</v>
      </c>
      <c r="M538" s="46">
        <f t="shared" si="31"/>
        <v>63</v>
      </c>
      <c r="N538" s="368"/>
      <c r="O538" s="355"/>
      <c r="P538" s="353"/>
      <c r="Q538" s="355"/>
      <c r="R538" s="353"/>
      <c r="S538" s="359"/>
      <c r="T538" s="355"/>
      <c r="U538" s="359"/>
      <c r="V538" s="357"/>
      <c r="W538" s="359"/>
      <c r="X538" s="355"/>
      <c r="Y538" s="353"/>
      <c r="Z538" s="360"/>
      <c r="AA538" s="360"/>
      <c r="AB538" s="382"/>
      <c r="AC538" s="364"/>
      <c r="AD538" s="83"/>
    </row>
    <row r="539" spans="1:30" ht="18" customHeight="1">
      <c r="A539" s="90"/>
      <c r="B539" s="107"/>
      <c r="C539" s="108"/>
      <c r="D539" s="42">
        <v>21100149702</v>
      </c>
      <c r="E539" s="43" t="s">
        <v>168</v>
      </c>
      <c r="F539" s="44" t="s">
        <v>170</v>
      </c>
      <c r="G539" s="170">
        <v>1</v>
      </c>
      <c r="H539" s="142">
        <v>30</v>
      </c>
      <c r="I539" s="142">
        <v>30</v>
      </c>
      <c r="J539" s="173">
        <v>33</v>
      </c>
      <c r="K539" s="87">
        <f t="shared" si="29"/>
        <v>1</v>
      </c>
      <c r="L539" s="87">
        <f t="shared" si="30"/>
        <v>1.1000000000000001</v>
      </c>
      <c r="M539" s="46">
        <f t="shared" si="31"/>
        <v>54.8</v>
      </c>
      <c r="N539" s="368"/>
      <c r="O539" s="355"/>
      <c r="P539" s="353"/>
      <c r="Q539" s="355"/>
      <c r="R539" s="353"/>
      <c r="S539" s="359"/>
      <c r="T539" s="355"/>
      <c r="U539" s="359"/>
      <c r="V539" s="357"/>
      <c r="W539" s="359"/>
      <c r="X539" s="355"/>
      <c r="Y539" s="353"/>
      <c r="Z539" s="360"/>
      <c r="AA539" s="360"/>
      <c r="AB539" s="382"/>
      <c r="AC539" s="364"/>
      <c r="AD539" s="83"/>
    </row>
    <row r="540" spans="1:30" ht="18" customHeight="1">
      <c r="A540" s="90"/>
      <c r="B540" s="107"/>
      <c r="C540" s="108"/>
      <c r="D540" s="42">
        <v>21100150101</v>
      </c>
      <c r="E540" s="43" t="s">
        <v>171</v>
      </c>
      <c r="F540" s="44" t="s">
        <v>169</v>
      </c>
      <c r="G540" s="170">
        <v>1</v>
      </c>
      <c r="H540" s="140">
        <v>15</v>
      </c>
      <c r="I540" s="140">
        <v>30</v>
      </c>
      <c r="J540" s="173">
        <v>37</v>
      </c>
      <c r="K540" s="87">
        <f t="shared" si="29"/>
        <v>1.2</v>
      </c>
      <c r="L540" s="87">
        <f t="shared" si="30"/>
        <v>1.2</v>
      </c>
      <c r="M540" s="46">
        <f t="shared" si="31"/>
        <v>45</v>
      </c>
      <c r="N540" s="368"/>
      <c r="O540" s="355"/>
      <c r="P540" s="353"/>
      <c r="Q540" s="355"/>
      <c r="R540" s="353"/>
      <c r="S540" s="359"/>
      <c r="T540" s="355"/>
      <c r="U540" s="359"/>
      <c r="V540" s="357"/>
      <c r="W540" s="359"/>
      <c r="X540" s="355"/>
      <c r="Y540" s="353"/>
      <c r="Z540" s="360"/>
      <c r="AA540" s="360"/>
      <c r="AB540" s="382"/>
      <c r="AC540" s="364"/>
      <c r="AD540" s="83"/>
    </row>
    <row r="541" spans="1:30" ht="18" customHeight="1">
      <c r="A541" s="90"/>
      <c r="B541" s="107"/>
      <c r="C541" s="108"/>
      <c r="D541" s="42">
        <v>21100150102</v>
      </c>
      <c r="E541" s="43" t="s">
        <v>171</v>
      </c>
      <c r="F541" s="44" t="s">
        <v>170</v>
      </c>
      <c r="G541" s="170">
        <v>1</v>
      </c>
      <c r="H541" s="140">
        <v>15</v>
      </c>
      <c r="I541" s="140">
        <v>30</v>
      </c>
      <c r="J541" s="173">
        <v>33</v>
      </c>
      <c r="K541" s="87">
        <f t="shared" si="29"/>
        <v>1</v>
      </c>
      <c r="L541" s="87">
        <f t="shared" si="30"/>
        <v>1.1000000000000001</v>
      </c>
      <c r="M541" s="46">
        <f t="shared" si="31"/>
        <v>39.799999999999997</v>
      </c>
      <c r="N541" s="368"/>
      <c r="O541" s="355"/>
      <c r="P541" s="353"/>
      <c r="Q541" s="355"/>
      <c r="R541" s="353"/>
      <c r="S541" s="359"/>
      <c r="T541" s="355"/>
      <c r="U541" s="359"/>
      <c r="V541" s="357"/>
      <c r="W541" s="359"/>
      <c r="X541" s="355"/>
      <c r="Y541" s="353"/>
      <c r="Z541" s="360"/>
      <c r="AA541" s="360"/>
      <c r="AB541" s="382"/>
      <c r="AC541" s="364"/>
      <c r="AD541" s="83"/>
    </row>
    <row r="542" spans="1:30" ht="18" customHeight="1">
      <c r="A542" s="90"/>
      <c r="B542" s="107"/>
      <c r="C542" s="108"/>
      <c r="D542" s="42">
        <v>21100119808</v>
      </c>
      <c r="E542" s="43" t="s">
        <v>161</v>
      </c>
      <c r="F542" s="44" t="s">
        <v>172</v>
      </c>
      <c r="G542" s="170">
        <v>1</v>
      </c>
      <c r="H542" s="142">
        <v>30</v>
      </c>
      <c r="I542" s="142">
        <v>0</v>
      </c>
      <c r="J542" s="173">
        <v>67</v>
      </c>
      <c r="K542" s="87">
        <f t="shared" si="29"/>
        <v>1.3</v>
      </c>
      <c r="L542" s="87">
        <f t="shared" si="30"/>
        <v>0</v>
      </c>
      <c r="M542" s="46">
        <f t="shared" si="31"/>
        <v>39</v>
      </c>
      <c r="N542" s="368"/>
      <c r="O542" s="355"/>
      <c r="P542" s="353"/>
      <c r="Q542" s="355"/>
      <c r="R542" s="353"/>
      <c r="S542" s="359"/>
      <c r="T542" s="355"/>
      <c r="U542" s="359"/>
      <c r="V542" s="357"/>
      <c r="W542" s="359"/>
      <c r="X542" s="355"/>
      <c r="Y542" s="353"/>
      <c r="Z542" s="360"/>
      <c r="AA542" s="360"/>
      <c r="AB542" s="382"/>
      <c r="AC542" s="364"/>
      <c r="AD542" s="83"/>
    </row>
    <row r="543" spans="1:30" ht="18" customHeight="1">
      <c r="A543" s="90"/>
      <c r="B543" s="107"/>
      <c r="C543" s="108"/>
      <c r="D543" s="42">
        <v>21100119808</v>
      </c>
      <c r="E543" s="43" t="s">
        <v>161</v>
      </c>
      <c r="F543" s="44" t="s">
        <v>172</v>
      </c>
      <c r="G543" s="170">
        <v>1</v>
      </c>
      <c r="H543" s="142">
        <v>0</v>
      </c>
      <c r="I543" s="142">
        <v>30</v>
      </c>
      <c r="J543" s="173">
        <v>33</v>
      </c>
      <c r="K543" s="87">
        <f t="shared" si="29"/>
        <v>0</v>
      </c>
      <c r="L543" s="87">
        <f t="shared" si="30"/>
        <v>1.1000000000000001</v>
      </c>
      <c r="M543" s="46">
        <f t="shared" si="31"/>
        <v>24.8</v>
      </c>
      <c r="N543" s="368"/>
      <c r="O543" s="355"/>
      <c r="P543" s="353"/>
      <c r="Q543" s="355"/>
      <c r="R543" s="353"/>
      <c r="S543" s="359"/>
      <c r="T543" s="355"/>
      <c r="U543" s="359"/>
      <c r="V543" s="357"/>
      <c r="W543" s="359"/>
      <c r="X543" s="355"/>
      <c r="Y543" s="353"/>
      <c r="Z543" s="360"/>
      <c r="AA543" s="360"/>
      <c r="AB543" s="382"/>
      <c r="AC543" s="364"/>
      <c r="AD543" s="83"/>
    </row>
    <row r="544" spans="1:30" ht="18" customHeight="1">
      <c r="A544" s="90"/>
      <c r="B544" s="107"/>
      <c r="C544" s="108"/>
      <c r="D544" s="42">
        <v>21100119808</v>
      </c>
      <c r="E544" s="43" t="s">
        <v>161</v>
      </c>
      <c r="F544" s="44" t="s">
        <v>172</v>
      </c>
      <c r="G544" s="170">
        <v>1</v>
      </c>
      <c r="H544" s="142">
        <v>0</v>
      </c>
      <c r="I544" s="142">
        <v>30</v>
      </c>
      <c r="J544" s="173">
        <v>34</v>
      </c>
      <c r="K544" s="87">
        <f t="shared" si="29"/>
        <v>0</v>
      </c>
      <c r="L544" s="87">
        <f t="shared" si="30"/>
        <v>1.1000000000000001</v>
      </c>
      <c r="M544" s="46">
        <f t="shared" si="31"/>
        <v>24.8</v>
      </c>
      <c r="N544" s="368"/>
      <c r="O544" s="355"/>
      <c r="P544" s="353"/>
      <c r="Q544" s="355"/>
      <c r="R544" s="353"/>
      <c r="S544" s="359"/>
      <c r="T544" s="355"/>
      <c r="U544" s="359"/>
      <c r="V544" s="357"/>
      <c r="W544" s="359"/>
      <c r="X544" s="355"/>
      <c r="Y544" s="353"/>
      <c r="Z544" s="360"/>
      <c r="AA544" s="360"/>
      <c r="AB544" s="382"/>
      <c r="AC544" s="364"/>
      <c r="AD544" s="83"/>
    </row>
    <row r="545" spans="1:30" s="133" customFormat="1" ht="18" customHeight="1">
      <c r="A545" s="129"/>
      <c r="B545" s="130"/>
      <c r="C545" s="131"/>
      <c r="D545" s="126"/>
      <c r="E545" s="127" t="s">
        <v>173</v>
      </c>
      <c r="F545" s="128" t="s">
        <v>169</v>
      </c>
      <c r="G545" s="174">
        <v>1</v>
      </c>
      <c r="H545" s="200">
        <v>15</v>
      </c>
      <c r="I545" s="200">
        <v>0</v>
      </c>
      <c r="J545" s="173"/>
      <c r="K545" s="87">
        <f t="shared" si="29"/>
        <v>0</v>
      </c>
      <c r="L545" s="87">
        <f t="shared" si="30"/>
        <v>0</v>
      </c>
      <c r="M545" s="46">
        <f t="shared" si="31"/>
        <v>0</v>
      </c>
      <c r="N545" s="368"/>
      <c r="O545" s="355"/>
      <c r="P545" s="353"/>
      <c r="Q545" s="355"/>
      <c r="R545" s="353"/>
      <c r="S545" s="359"/>
      <c r="T545" s="355"/>
      <c r="U545" s="359"/>
      <c r="V545" s="357"/>
      <c r="W545" s="359"/>
      <c r="X545" s="355"/>
      <c r="Y545" s="353"/>
      <c r="Z545" s="360"/>
      <c r="AA545" s="360"/>
      <c r="AB545" s="382"/>
      <c r="AC545" s="364"/>
      <c r="AD545" s="132"/>
    </row>
    <row r="546" spans="1:30" ht="18" customHeight="1">
      <c r="A546" s="121"/>
      <c r="B546" s="107"/>
      <c r="C546" s="108"/>
      <c r="D546" s="42"/>
      <c r="E546" s="43" t="s">
        <v>444</v>
      </c>
      <c r="F546" s="44" t="s">
        <v>183</v>
      </c>
      <c r="G546" s="170">
        <v>2</v>
      </c>
      <c r="H546" s="142">
        <v>30</v>
      </c>
      <c r="I546" s="142">
        <v>30</v>
      </c>
      <c r="J546" s="173">
        <v>40</v>
      </c>
      <c r="K546" s="87">
        <f t="shared" si="29"/>
        <v>1.2</v>
      </c>
      <c r="L546" s="87">
        <f t="shared" si="30"/>
        <v>1.2</v>
      </c>
      <c r="M546" s="46">
        <f t="shared" si="31"/>
        <v>63</v>
      </c>
      <c r="N546" s="368"/>
      <c r="O546" s="355"/>
      <c r="P546" s="353"/>
      <c r="Q546" s="355"/>
      <c r="R546" s="353"/>
      <c r="S546" s="359"/>
      <c r="T546" s="355"/>
      <c r="U546" s="359"/>
      <c r="V546" s="357"/>
      <c r="W546" s="359"/>
      <c r="X546" s="355"/>
      <c r="Y546" s="353"/>
      <c r="Z546" s="360"/>
      <c r="AA546" s="360"/>
      <c r="AB546" s="382"/>
      <c r="AC546" s="364"/>
      <c r="AD546" s="83"/>
    </row>
    <row r="547" spans="1:30" s="225" customFormat="1" ht="18" customHeight="1">
      <c r="A547" s="121"/>
      <c r="B547" s="107"/>
      <c r="C547" s="108"/>
      <c r="D547" s="42"/>
      <c r="E547" s="43" t="s">
        <v>444</v>
      </c>
      <c r="F547" s="44" t="s">
        <v>206</v>
      </c>
      <c r="G547" s="170">
        <v>2</v>
      </c>
      <c r="H547" s="142">
        <v>30</v>
      </c>
      <c r="I547" s="142">
        <v>30</v>
      </c>
      <c r="J547" s="173">
        <v>40</v>
      </c>
      <c r="K547" s="87">
        <f t="shared" si="29"/>
        <v>1.2</v>
      </c>
      <c r="L547" s="87">
        <f t="shared" si="30"/>
        <v>1.2</v>
      </c>
      <c r="M547" s="46">
        <f t="shared" si="31"/>
        <v>63</v>
      </c>
      <c r="N547" s="368"/>
      <c r="O547" s="355"/>
      <c r="P547" s="353"/>
      <c r="Q547" s="355"/>
      <c r="R547" s="353"/>
      <c r="S547" s="359"/>
      <c r="T547" s="355"/>
      <c r="U547" s="359"/>
      <c r="V547" s="357"/>
      <c r="W547" s="359"/>
      <c r="X547" s="355"/>
      <c r="Y547" s="353"/>
      <c r="Z547" s="360"/>
      <c r="AA547" s="360"/>
      <c r="AB547" s="382"/>
      <c r="AC547" s="364"/>
      <c r="AD547" s="83"/>
    </row>
    <row r="548" spans="1:30" ht="18" customHeight="1">
      <c r="A548" s="121"/>
      <c r="B548" s="107"/>
      <c r="C548" s="108"/>
      <c r="D548" s="42"/>
      <c r="E548" s="43" t="s">
        <v>287</v>
      </c>
      <c r="F548" s="44" t="s">
        <v>183</v>
      </c>
      <c r="G548" s="170">
        <v>2</v>
      </c>
      <c r="H548" s="142">
        <v>30</v>
      </c>
      <c r="I548" s="142">
        <v>30</v>
      </c>
      <c r="J548" s="173">
        <v>40</v>
      </c>
      <c r="K548" s="87">
        <f t="shared" si="29"/>
        <v>1.2</v>
      </c>
      <c r="L548" s="87">
        <f t="shared" si="30"/>
        <v>1.2</v>
      </c>
      <c r="M548" s="46">
        <f t="shared" si="31"/>
        <v>63</v>
      </c>
      <c r="N548" s="368"/>
      <c r="O548" s="355"/>
      <c r="P548" s="353"/>
      <c r="Q548" s="355"/>
      <c r="R548" s="353"/>
      <c r="S548" s="359"/>
      <c r="T548" s="355"/>
      <c r="U548" s="359"/>
      <c r="V548" s="357"/>
      <c r="W548" s="359"/>
      <c r="X548" s="355"/>
      <c r="Y548" s="353"/>
      <c r="Z548" s="360"/>
      <c r="AA548" s="360"/>
      <c r="AB548" s="382"/>
      <c r="AC548" s="364"/>
      <c r="AD548" s="83"/>
    </row>
    <row r="549" spans="1:30" s="225" customFormat="1" ht="18" customHeight="1">
      <c r="A549" s="121"/>
      <c r="B549" s="107"/>
      <c r="C549" s="108"/>
      <c r="D549" s="42"/>
      <c r="E549" s="43" t="s">
        <v>287</v>
      </c>
      <c r="F549" s="44" t="s">
        <v>206</v>
      </c>
      <c r="G549" s="170">
        <v>2</v>
      </c>
      <c r="H549" s="142">
        <v>30</v>
      </c>
      <c r="I549" s="142">
        <v>30</v>
      </c>
      <c r="J549" s="173">
        <v>40</v>
      </c>
      <c r="K549" s="87">
        <f t="shared" si="29"/>
        <v>1.2</v>
      </c>
      <c r="L549" s="87">
        <f t="shared" si="30"/>
        <v>1.2</v>
      </c>
      <c r="M549" s="46">
        <f t="shared" si="31"/>
        <v>63</v>
      </c>
      <c r="N549" s="368"/>
      <c r="O549" s="355"/>
      <c r="P549" s="353"/>
      <c r="Q549" s="355"/>
      <c r="R549" s="353"/>
      <c r="S549" s="359"/>
      <c r="T549" s="355"/>
      <c r="U549" s="359"/>
      <c r="V549" s="357"/>
      <c r="W549" s="359"/>
      <c r="X549" s="355"/>
      <c r="Y549" s="353"/>
      <c r="Z549" s="360"/>
      <c r="AA549" s="360"/>
      <c r="AB549" s="382"/>
      <c r="AC549" s="364"/>
      <c r="AD549" s="83"/>
    </row>
    <row r="550" spans="1:30" ht="18" customHeight="1">
      <c r="A550" s="121"/>
      <c r="B550" s="107"/>
      <c r="C550" s="108"/>
      <c r="D550" s="42"/>
      <c r="E550" s="43" t="s">
        <v>445</v>
      </c>
      <c r="F550" s="44" t="s">
        <v>169</v>
      </c>
      <c r="G550" s="170">
        <v>2</v>
      </c>
      <c r="H550" s="142">
        <v>30</v>
      </c>
      <c r="I550" s="142">
        <v>30</v>
      </c>
      <c r="J550" s="173">
        <v>40</v>
      </c>
      <c r="K550" s="87">
        <f t="shared" si="29"/>
        <v>1.2</v>
      </c>
      <c r="L550" s="87">
        <f t="shared" si="30"/>
        <v>1.2</v>
      </c>
      <c r="M550" s="46">
        <f t="shared" si="31"/>
        <v>63</v>
      </c>
      <c r="N550" s="368"/>
      <c r="O550" s="355"/>
      <c r="P550" s="353"/>
      <c r="Q550" s="355"/>
      <c r="R550" s="353"/>
      <c r="S550" s="359"/>
      <c r="T550" s="355"/>
      <c r="U550" s="359"/>
      <c r="V550" s="357"/>
      <c r="W550" s="359"/>
      <c r="X550" s="355"/>
      <c r="Y550" s="353"/>
      <c r="Z550" s="360"/>
      <c r="AA550" s="360"/>
      <c r="AB550" s="382"/>
      <c r="AC550" s="364"/>
      <c r="AD550" s="83"/>
    </row>
    <row r="551" spans="1:30" ht="18" customHeight="1">
      <c r="A551" s="121"/>
      <c r="B551" s="107"/>
      <c r="C551" s="108"/>
      <c r="D551" s="42"/>
      <c r="E551" s="43" t="s">
        <v>445</v>
      </c>
      <c r="F551" s="44" t="s">
        <v>170</v>
      </c>
      <c r="G551" s="170">
        <v>2</v>
      </c>
      <c r="H551" s="142">
        <v>30</v>
      </c>
      <c r="I551" s="142">
        <v>30</v>
      </c>
      <c r="J551" s="173">
        <v>40</v>
      </c>
      <c r="K551" s="87">
        <f t="shared" si="29"/>
        <v>1.2</v>
      </c>
      <c r="L551" s="87">
        <f t="shared" si="30"/>
        <v>1.2</v>
      </c>
      <c r="M551" s="46">
        <f t="shared" si="31"/>
        <v>63</v>
      </c>
      <c r="N551" s="368"/>
      <c r="O551" s="355"/>
      <c r="P551" s="353"/>
      <c r="Q551" s="355"/>
      <c r="R551" s="353"/>
      <c r="S551" s="359"/>
      <c r="T551" s="355"/>
      <c r="U551" s="359"/>
      <c r="V551" s="357"/>
      <c r="W551" s="359"/>
      <c r="X551" s="355"/>
      <c r="Y551" s="353"/>
      <c r="Z551" s="360"/>
      <c r="AA551" s="360"/>
      <c r="AB551" s="382"/>
      <c r="AC551" s="364"/>
      <c r="AD551" s="83"/>
    </row>
    <row r="552" spans="1:30" ht="18" customHeight="1">
      <c r="A552" s="121"/>
      <c r="B552" s="107"/>
      <c r="C552" s="108"/>
      <c r="D552" s="42"/>
      <c r="E552" s="43" t="s">
        <v>444</v>
      </c>
      <c r="F552" s="44" t="s">
        <v>242</v>
      </c>
      <c r="G552" s="170">
        <v>2</v>
      </c>
      <c r="H552" s="142">
        <v>15</v>
      </c>
      <c r="I552" s="142">
        <v>30</v>
      </c>
      <c r="J552" s="173">
        <v>40</v>
      </c>
      <c r="K552" s="87">
        <f t="shared" si="29"/>
        <v>1.2</v>
      </c>
      <c r="L552" s="87">
        <f t="shared" si="30"/>
        <v>1.2</v>
      </c>
      <c r="M552" s="46">
        <f t="shared" si="31"/>
        <v>45</v>
      </c>
      <c r="N552" s="368"/>
      <c r="O552" s="355"/>
      <c r="P552" s="353"/>
      <c r="Q552" s="355"/>
      <c r="R552" s="353"/>
      <c r="S552" s="359"/>
      <c r="T552" s="355"/>
      <c r="U552" s="359"/>
      <c r="V552" s="357"/>
      <c r="W552" s="359"/>
      <c r="X552" s="355"/>
      <c r="Y552" s="353"/>
      <c r="Z552" s="360"/>
      <c r="AA552" s="360"/>
      <c r="AB552" s="382"/>
      <c r="AC552" s="364"/>
      <c r="AD552" s="83"/>
    </row>
    <row r="553" spans="1:30" ht="18" customHeight="1">
      <c r="A553" s="121"/>
      <c r="B553" s="107"/>
      <c r="C553" s="108"/>
      <c r="D553" s="42"/>
      <c r="E553" s="43" t="s">
        <v>446</v>
      </c>
      <c r="F553" s="44" t="s">
        <v>243</v>
      </c>
      <c r="G553" s="170">
        <v>2</v>
      </c>
      <c r="H553" s="142">
        <v>30</v>
      </c>
      <c r="I553" s="142">
        <v>30</v>
      </c>
      <c r="J553" s="173">
        <v>40</v>
      </c>
      <c r="K553" s="87">
        <f t="shared" si="29"/>
        <v>1.2</v>
      </c>
      <c r="L553" s="87">
        <f t="shared" si="30"/>
        <v>1.2</v>
      </c>
      <c r="M553" s="46">
        <f t="shared" si="31"/>
        <v>63</v>
      </c>
      <c r="N553" s="368"/>
      <c r="O553" s="355"/>
      <c r="P553" s="353"/>
      <c r="Q553" s="355"/>
      <c r="R553" s="353"/>
      <c r="S553" s="359"/>
      <c r="T553" s="355"/>
      <c r="U553" s="359"/>
      <c r="V553" s="357"/>
      <c r="W553" s="359"/>
      <c r="X553" s="355"/>
      <c r="Y553" s="353"/>
      <c r="Z553" s="360"/>
      <c r="AA553" s="360"/>
      <c r="AB553" s="382"/>
      <c r="AC553" s="364"/>
      <c r="AD553" s="83"/>
    </row>
    <row r="554" spans="1:30" ht="18" customHeight="1">
      <c r="A554" s="121"/>
      <c r="B554" s="107"/>
      <c r="C554" s="108"/>
      <c r="D554" s="42"/>
      <c r="E554" s="43" t="s">
        <v>446</v>
      </c>
      <c r="F554" s="44" t="s">
        <v>447</v>
      </c>
      <c r="G554" s="170">
        <v>2</v>
      </c>
      <c r="H554" s="142">
        <v>30</v>
      </c>
      <c r="I554" s="142">
        <v>30</v>
      </c>
      <c r="J554" s="173">
        <v>40</v>
      </c>
      <c r="K554" s="87">
        <f t="shared" si="29"/>
        <v>1.2</v>
      </c>
      <c r="L554" s="87">
        <f t="shared" si="30"/>
        <v>1.2</v>
      </c>
      <c r="M554" s="46">
        <f t="shared" si="31"/>
        <v>63</v>
      </c>
      <c r="N554" s="368"/>
      <c r="O554" s="355"/>
      <c r="P554" s="353"/>
      <c r="Q554" s="355"/>
      <c r="R554" s="353"/>
      <c r="S554" s="359"/>
      <c r="T554" s="355"/>
      <c r="U554" s="359"/>
      <c r="V554" s="357"/>
      <c r="W554" s="359"/>
      <c r="X554" s="355"/>
      <c r="Y554" s="353"/>
      <c r="Z554" s="360"/>
      <c r="AA554" s="360"/>
      <c r="AB554" s="382"/>
      <c r="AC554" s="364"/>
      <c r="AD554" s="83"/>
    </row>
    <row r="555" spans="1:30" ht="18" customHeight="1">
      <c r="A555" s="90"/>
      <c r="B555" s="63"/>
      <c r="C555" s="108"/>
      <c r="D555" s="42"/>
      <c r="E555" s="43" t="s">
        <v>161</v>
      </c>
      <c r="F555" s="44" t="s">
        <v>460</v>
      </c>
      <c r="G555" s="170">
        <v>2</v>
      </c>
      <c r="H555" s="140">
        <v>30</v>
      </c>
      <c r="I555" s="140">
        <v>60</v>
      </c>
      <c r="J555" s="173">
        <v>40</v>
      </c>
      <c r="K555" s="87">
        <f t="shared" si="29"/>
        <v>1.2</v>
      </c>
      <c r="L555" s="87">
        <f t="shared" si="30"/>
        <v>1.2</v>
      </c>
      <c r="M555" s="46">
        <f t="shared" si="31"/>
        <v>90</v>
      </c>
      <c r="N555" s="368"/>
      <c r="O555" s="355"/>
      <c r="P555" s="353"/>
      <c r="Q555" s="355"/>
      <c r="R555" s="353"/>
      <c r="S555" s="359"/>
      <c r="T555" s="355"/>
      <c r="U555" s="359"/>
      <c r="V555" s="357"/>
      <c r="W555" s="359"/>
      <c r="X555" s="355"/>
      <c r="Y555" s="353"/>
      <c r="Z555" s="360"/>
      <c r="AA555" s="360"/>
      <c r="AB555" s="382"/>
      <c r="AC555" s="364"/>
      <c r="AD555" s="83"/>
    </row>
    <row r="556" spans="1:30" ht="18" customHeight="1">
      <c r="A556" s="104">
        <v>28</v>
      </c>
      <c r="B556" s="91" t="s">
        <v>174</v>
      </c>
      <c r="C556" s="101" t="s">
        <v>175</v>
      </c>
      <c r="D556" s="42">
        <v>71400135502</v>
      </c>
      <c r="E556" s="201" t="s">
        <v>335</v>
      </c>
      <c r="F556" s="44" t="s">
        <v>177</v>
      </c>
      <c r="G556" s="170">
        <v>1</v>
      </c>
      <c r="H556" s="42">
        <v>22</v>
      </c>
      <c r="I556" s="42">
        <v>22</v>
      </c>
      <c r="J556" s="173">
        <v>40</v>
      </c>
      <c r="K556" s="87">
        <f t="shared" si="29"/>
        <v>1.2</v>
      </c>
      <c r="L556" s="87">
        <f t="shared" si="30"/>
        <v>1.2</v>
      </c>
      <c r="M556" s="46">
        <f t="shared" si="31"/>
        <v>46.2</v>
      </c>
      <c r="N556" s="367">
        <v>67.5</v>
      </c>
      <c r="O556" s="354"/>
      <c r="P556" s="352">
        <f>SUM(M556:M564)+N556+O556</f>
        <v>176.7</v>
      </c>
      <c r="Q556" s="354"/>
      <c r="R556" s="352"/>
      <c r="S556" s="358"/>
      <c r="T556" s="354"/>
      <c r="U556" s="358"/>
      <c r="V556" s="356"/>
      <c r="W556" s="358"/>
      <c r="X556" s="354"/>
      <c r="Y556" s="352"/>
      <c r="Z556" s="350"/>
      <c r="AA556" s="350"/>
      <c r="AB556" s="361"/>
      <c r="AC556" s="363">
        <f>P556</f>
        <v>176.7</v>
      </c>
      <c r="AD556" s="83"/>
    </row>
    <row r="557" spans="1:30" ht="18" customHeight="1">
      <c r="A557" s="121"/>
      <c r="B557" s="109"/>
      <c r="C557" s="110"/>
      <c r="D557" s="42"/>
      <c r="E557" s="127" t="s">
        <v>173</v>
      </c>
      <c r="F557" s="76" t="s">
        <v>194</v>
      </c>
      <c r="G557" s="42"/>
      <c r="H557" s="42"/>
      <c r="I557" s="42"/>
      <c r="J557" s="173"/>
      <c r="K557" s="87">
        <f t="shared" si="29"/>
        <v>0</v>
      </c>
      <c r="L557" s="87">
        <f t="shared" si="30"/>
        <v>0</v>
      </c>
      <c r="M557" s="46">
        <f t="shared" si="31"/>
        <v>0</v>
      </c>
      <c r="N557" s="368"/>
      <c r="O557" s="355"/>
      <c r="P557" s="353"/>
      <c r="Q557" s="355"/>
      <c r="R557" s="353"/>
      <c r="S557" s="359"/>
      <c r="T557" s="355"/>
      <c r="U557" s="359"/>
      <c r="V557" s="357"/>
      <c r="W557" s="359"/>
      <c r="X557" s="355"/>
      <c r="Y557" s="353"/>
      <c r="Z557" s="360"/>
      <c r="AA557" s="360"/>
      <c r="AB557" s="382"/>
      <c r="AC557" s="364"/>
      <c r="AD557" s="83"/>
    </row>
    <row r="558" spans="1:30" ht="18" customHeight="1">
      <c r="A558" s="121"/>
      <c r="B558" s="109"/>
      <c r="C558" s="110"/>
      <c r="D558" s="42"/>
      <c r="E558" s="42" t="s">
        <v>277</v>
      </c>
      <c r="F558" s="42" t="s">
        <v>159</v>
      </c>
      <c r="G558" s="42">
        <v>2</v>
      </c>
      <c r="H558" s="42">
        <v>30</v>
      </c>
      <c r="I558" s="42">
        <v>30</v>
      </c>
      <c r="J558" s="173">
        <v>40</v>
      </c>
      <c r="K558" s="87">
        <f t="shared" si="29"/>
        <v>1.2</v>
      </c>
      <c r="L558" s="87">
        <f t="shared" si="30"/>
        <v>1.2</v>
      </c>
      <c r="M558" s="46">
        <f t="shared" si="31"/>
        <v>63</v>
      </c>
      <c r="N558" s="368"/>
      <c r="O558" s="355"/>
      <c r="P558" s="353"/>
      <c r="Q558" s="355"/>
      <c r="R558" s="353"/>
      <c r="S558" s="359"/>
      <c r="T558" s="355"/>
      <c r="U558" s="359"/>
      <c r="V558" s="357"/>
      <c r="W558" s="359"/>
      <c r="X558" s="355"/>
      <c r="Y558" s="353"/>
      <c r="Z558" s="360"/>
      <c r="AA558" s="360"/>
      <c r="AB558" s="382"/>
      <c r="AC558" s="364"/>
      <c r="AD558" s="83"/>
    </row>
    <row r="559" spans="1:30" ht="18" hidden="1" customHeight="1">
      <c r="A559" s="121"/>
      <c r="B559" s="109"/>
      <c r="C559" s="110"/>
      <c r="D559" s="42"/>
      <c r="E559" s="42"/>
      <c r="F559" s="42"/>
      <c r="G559" s="42"/>
      <c r="H559" s="42"/>
      <c r="I559" s="42"/>
      <c r="J559" s="173"/>
      <c r="K559" s="87">
        <f t="shared" si="29"/>
        <v>0</v>
      </c>
      <c r="L559" s="87">
        <f t="shared" si="30"/>
        <v>0</v>
      </c>
      <c r="M559" s="46">
        <f t="shared" si="31"/>
        <v>0</v>
      </c>
      <c r="N559" s="368"/>
      <c r="O559" s="355"/>
      <c r="P559" s="353"/>
      <c r="Q559" s="355"/>
      <c r="R559" s="353"/>
      <c r="S559" s="359"/>
      <c r="T559" s="355"/>
      <c r="U559" s="359"/>
      <c r="V559" s="357"/>
      <c r="W559" s="359"/>
      <c r="X559" s="355"/>
      <c r="Y559" s="353"/>
      <c r="Z559" s="360"/>
      <c r="AA559" s="360"/>
      <c r="AB559" s="382"/>
      <c r="AC559" s="364"/>
      <c r="AD559" s="83"/>
    </row>
    <row r="560" spans="1:30" ht="18" hidden="1" customHeight="1">
      <c r="A560" s="121"/>
      <c r="B560" s="109"/>
      <c r="C560" s="110"/>
      <c r="D560" s="42"/>
      <c r="E560" s="42"/>
      <c r="F560" s="42"/>
      <c r="G560" s="42"/>
      <c r="H560" s="42"/>
      <c r="I560" s="42"/>
      <c r="J560" s="173"/>
      <c r="K560" s="87">
        <f t="shared" si="29"/>
        <v>0</v>
      </c>
      <c r="L560" s="87">
        <f t="shared" si="30"/>
        <v>0</v>
      </c>
      <c r="M560" s="46">
        <f t="shared" si="31"/>
        <v>0</v>
      </c>
      <c r="N560" s="368"/>
      <c r="O560" s="355"/>
      <c r="P560" s="353"/>
      <c r="Q560" s="355"/>
      <c r="R560" s="353"/>
      <c r="S560" s="359"/>
      <c r="T560" s="355"/>
      <c r="U560" s="359"/>
      <c r="V560" s="357"/>
      <c r="W560" s="359"/>
      <c r="X560" s="355"/>
      <c r="Y560" s="353"/>
      <c r="Z560" s="360"/>
      <c r="AA560" s="360"/>
      <c r="AB560" s="382"/>
      <c r="AC560" s="364"/>
      <c r="AD560" s="83"/>
    </row>
    <row r="561" spans="1:30" ht="18" hidden="1" customHeight="1">
      <c r="A561" s="121"/>
      <c r="B561" s="109"/>
      <c r="C561" s="110"/>
      <c r="D561" s="42"/>
      <c r="E561" s="42"/>
      <c r="F561" s="42"/>
      <c r="G561" s="42"/>
      <c r="H561" s="42"/>
      <c r="I561" s="42"/>
      <c r="J561" s="173"/>
      <c r="K561" s="87">
        <f t="shared" si="29"/>
        <v>0</v>
      </c>
      <c r="L561" s="87">
        <f t="shared" si="30"/>
        <v>0</v>
      </c>
      <c r="M561" s="46">
        <f t="shared" si="31"/>
        <v>0</v>
      </c>
      <c r="N561" s="368"/>
      <c r="O561" s="355"/>
      <c r="P561" s="353"/>
      <c r="Q561" s="355"/>
      <c r="R561" s="353"/>
      <c r="S561" s="359"/>
      <c r="T561" s="355"/>
      <c r="U561" s="359"/>
      <c r="V561" s="357"/>
      <c r="W561" s="359"/>
      <c r="X561" s="355"/>
      <c r="Y561" s="353"/>
      <c r="Z561" s="360"/>
      <c r="AA561" s="360"/>
      <c r="AB561" s="382"/>
      <c r="AC561" s="364"/>
      <c r="AD561" s="83"/>
    </row>
    <row r="562" spans="1:30" ht="18" hidden="1" customHeight="1">
      <c r="A562" s="121"/>
      <c r="B562" s="109"/>
      <c r="C562" s="110"/>
      <c r="D562" s="42"/>
      <c r="E562" s="42"/>
      <c r="F562" s="42"/>
      <c r="G562" s="42"/>
      <c r="H562" s="42"/>
      <c r="I562" s="42"/>
      <c r="J562" s="173"/>
      <c r="K562" s="87">
        <f t="shared" si="29"/>
        <v>0</v>
      </c>
      <c r="L562" s="87">
        <f t="shared" si="30"/>
        <v>0</v>
      </c>
      <c r="M562" s="46">
        <f t="shared" si="31"/>
        <v>0</v>
      </c>
      <c r="N562" s="368"/>
      <c r="O562" s="355"/>
      <c r="P562" s="353"/>
      <c r="Q562" s="355"/>
      <c r="R562" s="353"/>
      <c r="S562" s="359"/>
      <c r="T562" s="355"/>
      <c r="U562" s="359"/>
      <c r="V562" s="357"/>
      <c r="W562" s="359"/>
      <c r="X562" s="355"/>
      <c r="Y562" s="353"/>
      <c r="Z562" s="360"/>
      <c r="AA562" s="360"/>
      <c r="AB562" s="382"/>
      <c r="AC562" s="364"/>
      <c r="AD562" s="83"/>
    </row>
    <row r="563" spans="1:30" ht="18" hidden="1" customHeight="1">
      <c r="A563" s="121"/>
      <c r="B563" s="109"/>
      <c r="C563" s="110"/>
      <c r="D563" s="42"/>
      <c r="E563" s="42"/>
      <c r="F563" s="42"/>
      <c r="G563" s="42"/>
      <c r="H563" s="42"/>
      <c r="I563" s="42"/>
      <c r="J563" s="173"/>
      <c r="K563" s="87">
        <f t="shared" si="29"/>
        <v>0</v>
      </c>
      <c r="L563" s="87">
        <f t="shared" si="30"/>
        <v>0</v>
      </c>
      <c r="M563" s="46">
        <f t="shared" si="31"/>
        <v>0</v>
      </c>
      <c r="N563" s="368"/>
      <c r="O563" s="355"/>
      <c r="P563" s="353"/>
      <c r="Q563" s="355"/>
      <c r="R563" s="353"/>
      <c r="S563" s="359"/>
      <c r="T563" s="355"/>
      <c r="U563" s="359"/>
      <c r="V563" s="357"/>
      <c r="W563" s="359"/>
      <c r="X563" s="355"/>
      <c r="Y563" s="353"/>
      <c r="Z563" s="360"/>
      <c r="AA563" s="360"/>
      <c r="AB563" s="382"/>
      <c r="AC563" s="364"/>
      <c r="AD563" s="83"/>
    </row>
    <row r="564" spans="1:30" ht="18" hidden="1" customHeight="1">
      <c r="A564" s="121"/>
      <c r="B564" s="109"/>
      <c r="C564" s="110"/>
      <c r="D564" s="42"/>
      <c r="E564" s="42"/>
      <c r="F564" s="42"/>
      <c r="G564" s="42"/>
      <c r="H564" s="42"/>
      <c r="I564" s="42"/>
      <c r="J564" s="173"/>
      <c r="K564" s="87">
        <f t="shared" si="29"/>
        <v>0</v>
      </c>
      <c r="L564" s="87">
        <f t="shared" si="30"/>
        <v>0</v>
      </c>
      <c r="M564" s="46">
        <f t="shared" si="31"/>
        <v>0</v>
      </c>
      <c r="N564" s="368"/>
      <c r="O564" s="355"/>
      <c r="P564" s="353"/>
      <c r="Q564" s="355"/>
      <c r="R564" s="353"/>
      <c r="S564" s="359"/>
      <c r="T564" s="355"/>
      <c r="U564" s="359"/>
      <c r="V564" s="357"/>
      <c r="W564" s="359"/>
      <c r="X564" s="355"/>
      <c r="Y564" s="353"/>
      <c r="Z564" s="360"/>
      <c r="AA564" s="360"/>
      <c r="AB564" s="382"/>
      <c r="AC564" s="364"/>
      <c r="AD564" s="83"/>
    </row>
    <row r="565" spans="1:30" ht="18" customHeight="1">
      <c r="A565" s="104">
        <v>29</v>
      </c>
      <c r="B565" s="91" t="s">
        <v>219</v>
      </c>
      <c r="C565" s="101" t="s">
        <v>220</v>
      </c>
      <c r="D565" s="42">
        <v>71400119904</v>
      </c>
      <c r="E565" s="42" t="s">
        <v>343</v>
      </c>
      <c r="F565" s="42" t="s">
        <v>344</v>
      </c>
      <c r="G565" s="42">
        <v>1</v>
      </c>
      <c r="H565" s="42">
        <v>60</v>
      </c>
      <c r="I565" s="42">
        <v>30</v>
      </c>
      <c r="J565" s="173">
        <v>45</v>
      </c>
      <c r="K565" s="87">
        <f t="shared" si="29"/>
        <v>1.2</v>
      </c>
      <c r="L565" s="87">
        <f t="shared" si="30"/>
        <v>1.2</v>
      </c>
      <c r="M565" s="46">
        <f t="shared" si="31"/>
        <v>99</v>
      </c>
      <c r="N565" s="367"/>
      <c r="O565" s="354"/>
      <c r="P565" s="352">
        <f>SUM(M565:M574)+N565+O565</f>
        <v>162</v>
      </c>
      <c r="Q565" s="354"/>
      <c r="R565" s="352"/>
      <c r="S565" s="358"/>
      <c r="T565" s="354"/>
      <c r="U565" s="358"/>
      <c r="V565" s="356"/>
      <c r="W565" s="358"/>
      <c r="X565" s="354"/>
      <c r="Y565" s="352"/>
      <c r="Z565" s="350"/>
      <c r="AA565" s="350"/>
      <c r="AB565" s="361"/>
      <c r="AC565" s="363">
        <f t="shared" ref="AC565" si="32">P565</f>
        <v>162</v>
      </c>
      <c r="AD565" s="83"/>
    </row>
    <row r="566" spans="1:30" ht="18" customHeight="1">
      <c r="A566" s="121"/>
      <c r="B566" s="109"/>
      <c r="C566" s="110"/>
      <c r="D566" s="42"/>
      <c r="E566" s="42" t="s">
        <v>278</v>
      </c>
      <c r="F566" s="42" t="s">
        <v>235</v>
      </c>
      <c r="G566" s="42">
        <v>1</v>
      </c>
      <c r="H566" s="42">
        <v>30</v>
      </c>
      <c r="I566" s="42">
        <v>30</v>
      </c>
      <c r="J566" s="173">
        <v>40</v>
      </c>
      <c r="K566" s="87">
        <f t="shared" si="29"/>
        <v>1.2</v>
      </c>
      <c r="L566" s="87">
        <f t="shared" si="30"/>
        <v>1.2</v>
      </c>
      <c r="M566" s="46">
        <f t="shared" si="31"/>
        <v>63</v>
      </c>
      <c r="N566" s="368"/>
      <c r="O566" s="355"/>
      <c r="P566" s="353"/>
      <c r="Q566" s="355"/>
      <c r="R566" s="353"/>
      <c r="S566" s="359"/>
      <c r="T566" s="355"/>
      <c r="U566" s="359"/>
      <c r="V566" s="357"/>
      <c r="W566" s="359"/>
      <c r="X566" s="355"/>
      <c r="Y566" s="353"/>
      <c r="Z566" s="360"/>
      <c r="AA566" s="360"/>
      <c r="AB566" s="382"/>
      <c r="AC566" s="364"/>
      <c r="AD566" s="83"/>
    </row>
    <row r="567" spans="1:30" ht="18" hidden="1" customHeight="1">
      <c r="A567" s="121"/>
      <c r="B567" s="109"/>
      <c r="C567" s="110"/>
      <c r="D567" s="42"/>
      <c r="E567" s="42"/>
      <c r="F567" s="42"/>
      <c r="G567" s="42"/>
      <c r="H567" s="42"/>
      <c r="I567" s="42"/>
      <c r="J567" s="173"/>
      <c r="K567" s="87">
        <f t="shared" si="29"/>
        <v>0</v>
      </c>
      <c r="L567" s="87">
        <f t="shared" si="30"/>
        <v>0</v>
      </c>
      <c r="M567" s="46">
        <f t="shared" si="31"/>
        <v>0</v>
      </c>
      <c r="N567" s="368"/>
      <c r="O567" s="355"/>
      <c r="P567" s="353"/>
      <c r="Q567" s="355"/>
      <c r="R567" s="353"/>
      <c r="S567" s="359"/>
      <c r="T567" s="355"/>
      <c r="U567" s="359"/>
      <c r="V567" s="357"/>
      <c r="W567" s="359"/>
      <c r="X567" s="355"/>
      <c r="Y567" s="353"/>
      <c r="Z567" s="360"/>
      <c r="AA567" s="360"/>
      <c r="AB567" s="382"/>
      <c r="AC567" s="364"/>
      <c r="AD567" s="83"/>
    </row>
    <row r="568" spans="1:30" ht="18" hidden="1" customHeight="1">
      <c r="A568" s="121"/>
      <c r="B568" s="109"/>
      <c r="C568" s="110"/>
      <c r="D568" s="42"/>
      <c r="E568" s="42"/>
      <c r="F568" s="42"/>
      <c r="G568" s="42"/>
      <c r="H568" s="42"/>
      <c r="I568" s="42"/>
      <c r="J568" s="173"/>
      <c r="K568" s="87">
        <f t="shared" si="29"/>
        <v>0</v>
      </c>
      <c r="L568" s="87">
        <f t="shared" si="30"/>
        <v>0</v>
      </c>
      <c r="M568" s="46">
        <f t="shared" si="31"/>
        <v>0</v>
      </c>
      <c r="N568" s="368"/>
      <c r="O568" s="355"/>
      <c r="P568" s="353"/>
      <c r="Q568" s="355"/>
      <c r="R568" s="353"/>
      <c r="S568" s="359"/>
      <c r="T568" s="355"/>
      <c r="U568" s="359"/>
      <c r="V568" s="357"/>
      <c r="W568" s="359"/>
      <c r="X568" s="355"/>
      <c r="Y568" s="353"/>
      <c r="Z568" s="360"/>
      <c r="AA568" s="360"/>
      <c r="AB568" s="382"/>
      <c r="AC568" s="364"/>
      <c r="AD568" s="83"/>
    </row>
    <row r="569" spans="1:30" ht="18" hidden="1" customHeight="1">
      <c r="A569" s="121"/>
      <c r="B569" s="109"/>
      <c r="C569" s="110"/>
      <c r="D569" s="42"/>
      <c r="E569" s="42"/>
      <c r="F569" s="42"/>
      <c r="G569" s="42"/>
      <c r="H569" s="42"/>
      <c r="I569" s="42"/>
      <c r="J569" s="173"/>
      <c r="K569" s="87">
        <f t="shared" si="29"/>
        <v>0</v>
      </c>
      <c r="L569" s="87">
        <f t="shared" si="30"/>
        <v>0</v>
      </c>
      <c r="M569" s="46">
        <f t="shared" si="31"/>
        <v>0</v>
      </c>
      <c r="N569" s="368"/>
      <c r="O569" s="355"/>
      <c r="P569" s="353"/>
      <c r="Q569" s="355"/>
      <c r="R569" s="353"/>
      <c r="S569" s="359"/>
      <c r="T569" s="355"/>
      <c r="U569" s="359"/>
      <c r="V569" s="357"/>
      <c r="W569" s="359"/>
      <c r="X569" s="355"/>
      <c r="Y569" s="353"/>
      <c r="Z569" s="360"/>
      <c r="AA569" s="360"/>
      <c r="AB569" s="382"/>
      <c r="AC569" s="364"/>
      <c r="AD569" s="83"/>
    </row>
    <row r="570" spans="1:30" ht="18" hidden="1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29"/>
        <v>0</v>
      </c>
      <c r="L570" s="87">
        <f t="shared" si="30"/>
        <v>0</v>
      </c>
      <c r="M570" s="46">
        <f t="shared" si="31"/>
        <v>0</v>
      </c>
      <c r="N570" s="368"/>
      <c r="O570" s="355"/>
      <c r="P570" s="353"/>
      <c r="Q570" s="355"/>
      <c r="R570" s="353"/>
      <c r="S570" s="359"/>
      <c r="T570" s="355"/>
      <c r="U570" s="359"/>
      <c r="V570" s="357"/>
      <c r="W570" s="359"/>
      <c r="X570" s="355"/>
      <c r="Y570" s="353"/>
      <c r="Z570" s="360"/>
      <c r="AA570" s="360"/>
      <c r="AB570" s="382"/>
      <c r="AC570" s="364"/>
      <c r="AD570" s="83"/>
    </row>
    <row r="571" spans="1:30" ht="18" hidden="1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29"/>
        <v>0</v>
      </c>
      <c r="L571" s="87">
        <f t="shared" si="30"/>
        <v>0</v>
      </c>
      <c r="M571" s="46">
        <f t="shared" si="31"/>
        <v>0</v>
      </c>
      <c r="N571" s="368"/>
      <c r="O571" s="355"/>
      <c r="P571" s="353"/>
      <c r="Q571" s="355"/>
      <c r="R571" s="353"/>
      <c r="S571" s="359"/>
      <c r="T571" s="355"/>
      <c r="U571" s="359"/>
      <c r="V571" s="357"/>
      <c r="W571" s="359"/>
      <c r="X571" s="355"/>
      <c r="Y571" s="353"/>
      <c r="Z571" s="360"/>
      <c r="AA571" s="360"/>
      <c r="AB571" s="382"/>
      <c r="AC571" s="364"/>
      <c r="AD571" s="83"/>
    </row>
    <row r="572" spans="1:30" ht="18" hidden="1" customHeight="1">
      <c r="A572" s="121"/>
      <c r="B572" s="109"/>
      <c r="C572" s="110"/>
      <c r="D572" s="42"/>
      <c r="E572" s="42"/>
      <c r="F572" s="42"/>
      <c r="G572" s="42"/>
      <c r="H572" s="42"/>
      <c r="I572" s="42"/>
      <c r="J572" s="173"/>
      <c r="K572" s="87">
        <f t="shared" si="29"/>
        <v>0</v>
      </c>
      <c r="L572" s="87">
        <f t="shared" si="30"/>
        <v>0</v>
      </c>
      <c r="M572" s="46">
        <f t="shared" si="31"/>
        <v>0</v>
      </c>
      <c r="N572" s="368"/>
      <c r="O572" s="355"/>
      <c r="P572" s="353"/>
      <c r="Q572" s="355"/>
      <c r="R572" s="353"/>
      <c r="S572" s="359"/>
      <c r="T572" s="355"/>
      <c r="U572" s="359"/>
      <c r="V572" s="357"/>
      <c r="W572" s="359"/>
      <c r="X572" s="355"/>
      <c r="Y572" s="353"/>
      <c r="Z572" s="360"/>
      <c r="AA572" s="360"/>
      <c r="AB572" s="382"/>
      <c r="AC572" s="364"/>
      <c r="AD572" s="83"/>
    </row>
    <row r="573" spans="1:30" ht="18" hidden="1" customHeight="1">
      <c r="A573" s="121"/>
      <c r="B573" s="109"/>
      <c r="C573" s="110"/>
      <c r="D573" s="42"/>
      <c r="E573" s="42"/>
      <c r="F573" s="42"/>
      <c r="G573" s="42"/>
      <c r="H573" s="42"/>
      <c r="I573" s="42"/>
      <c r="J573" s="173"/>
      <c r="K573" s="87">
        <f t="shared" si="29"/>
        <v>0</v>
      </c>
      <c r="L573" s="87">
        <f t="shared" si="30"/>
        <v>0</v>
      </c>
      <c r="M573" s="46">
        <f t="shared" si="31"/>
        <v>0</v>
      </c>
      <c r="N573" s="368"/>
      <c r="O573" s="355"/>
      <c r="P573" s="353"/>
      <c r="Q573" s="355"/>
      <c r="R573" s="353"/>
      <c r="S573" s="359"/>
      <c r="T573" s="355"/>
      <c r="U573" s="359"/>
      <c r="V573" s="357"/>
      <c r="W573" s="359"/>
      <c r="X573" s="355"/>
      <c r="Y573" s="353"/>
      <c r="Z573" s="360"/>
      <c r="AA573" s="360"/>
      <c r="AB573" s="382"/>
      <c r="AC573" s="364"/>
      <c r="AD573" s="83"/>
    </row>
    <row r="574" spans="1:30" ht="18" hidden="1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29"/>
        <v>0</v>
      </c>
      <c r="L574" s="87">
        <f t="shared" si="30"/>
        <v>0</v>
      </c>
      <c r="M574" s="46">
        <f t="shared" si="31"/>
        <v>0</v>
      </c>
      <c r="N574" s="368"/>
      <c r="O574" s="355"/>
      <c r="P574" s="353"/>
      <c r="Q574" s="355"/>
      <c r="R574" s="353"/>
      <c r="S574" s="359"/>
      <c r="T574" s="355"/>
      <c r="U574" s="359"/>
      <c r="V574" s="357"/>
      <c r="W574" s="359"/>
      <c r="X574" s="355"/>
      <c r="Y574" s="353"/>
      <c r="Z574" s="360"/>
      <c r="AA574" s="360"/>
      <c r="AB574" s="382"/>
      <c r="AC574" s="364"/>
      <c r="AD574" s="83"/>
    </row>
    <row r="575" spans="1:30" ht="18" customHeight="1">
      <c r="A575" s="104">
        <v>30</v>
      </c>
      <c r="B575" s="91" t="s">
        <v>303</v>
      </c>
      <c r="C575" s="101" t="s">
        <v>304</v>
      </c>
      <c r="D575" s="42">
        <v>71400119913</v>
      </c>
      <c r="E575" s="42" t="s">
        <v>161</v>
      </c>
      <c r="F575" s="42" t="s">
        <v>305</v>
      </c>
      <c r="G575" s="42" t="s">
        <v>306</v>
      </c>
      <c r="H575" s="42">
        <v>30</v>
      </c>
      <c r="I575" s="42">
        <v>60</v>
      </c>
      <c r="J575" s="173">
        <v>49</v>
      </c>
      <c r="K575" s="87">
        <f t="shared" si="29"/>
        <v>1.2</v>
      </c>
      <c r="L575" s="87">
        <f t="shared" si="30"/>
        <v>1.2</v>
      </c>
      <c r="M575" s="46">
        <f t="shared" si="31"/>
        <v>90</v>
      </c>
      <c r="N575" s="367"/>
      <c r="O575" s="354"/>
      <c r="P575" s="352">
        <f>SUM(M575:M584)+N575+O575</f>
        <v>90</v>
      </c>
      <c r="Q575" s="354"/>
      <c r="R575" s="352"/>
      <c r="S575" s="358"/>
      <c r="T575" s="354"/>
      <c r="U575" s="358"/>
      <c r="V575" s="356"/>
      <c r="W575" s="358"/>
      <c r="X575" s="354"/>
      <c r="Y575" s="352"/>
      <c r="Z575" s="350"/>
      <c r="AA575" s="350"/>
      <c r="AB575" s="361"/>
      <c r="AC575" s="363">
        <f t="shared" ref="AC575" si="33">P575</f>
        <v>90</v>
      </c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29"/>
        <v>0</v>
      </c>
      <c r="L576" s="87">
        <f t="shared" si="30"/>
        <v>0</v>
      </c>
      <c r="M576" s="46">
        <f t="shared" si="31"/>
        <v>0</v>
      </c>
      <c r="N576" s="368"/>
      <c r="O576" s="355"/>
      <c r="P576" s="353"/>
      <c r="Q576" s="355"/>
      <c r="R576" s="353"/>
      <c r="S576" s="359"/>
      <c r="T576" s="355"/>
      <c r="U576" s="359"/>
      <c r="V576" s="357"/>
      <c r="W576" s="359"/>
      <c r="X576" s="355"/>
      <c r="Y576" s="353"/>
      <c r="Z576" s="360"/>
      <c r="AA576" s="360"/>
      <c r="AB576" s="382"/>
      <c r="AC576" s="364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29"/>
        <v>0</v>
      </c>
      <c r="L577" s="87">
        <f t="shared" si="30"/>
        <v>0</v>
      </c>
      <c r="M577" s="46">
        <f t="shared" si="31"/>
        <v>0</v>
      </c>
      <c r="N577" s="368"/>
      <c r="O577" s="355"/>
      <c r="P577" s="353"/>
      <c r="Q577" s="355"/>
      <c r="R577" s="353"/>
      <c r="S577" s="359"/>
      <c r="T577" s="355"/>
      <c r="U577" s="359"/>
      <c r="V577" s="357"/>
      <c r="W577" s="359"/>
      <c r="X577" s="355"/>
      <c r="Y577" s="353"/>
      <c r="Z577" s="360"/>
      <c r="AA577" s="360"/>
      <c r="AB577" s="382"/>
      <c r="AC577" s="364"/>
      <c r="AD577" s="83"/>
    </row>
    <row r="578" spans="1:30" ht="18" hidden="1" customHeight="1">
      <c r="A578" s="121"/>
      <c r="B578" s="109"/>
      <c r="C578" s="110"/>
      <c r="D578" s="42"/>
      <c r="E578" s="42"/>
      <c r="F578" s="42"/>
      <c r="G578" s="42"/>
      <c r="H578" s="42"/>
      <c r="I578" s="42"/>
      <c r="J578" s="173"/>
      <c r="K578" s="87">
        <f t="shared" si="29"/>
        <v>0</v>
      </c>
      <c r="L578" s="87">
        <f t="shared" si="30"/>
        <v>0</v>
      </c>
      <c r="M578" s="46">
        <f t="shared" si="31"/>
        <v>0</v>
      </c>
      <c r="N578" s="368"/>
      <c r="O578" s="355"/>
      <c r="P578" s="353"/>
      <c r="Q578" s="355"/>
      <c r="R578" s="353"/>
      <c r="S578" s="359"/>
      <c r="T578" s="355"/>
      <c r="U578" s="359"/>
      <c r="V578" s="357"/>
      <c r="W578" s="359"/>
      <c r="X578" s="355"/>
      <c r="Y578" s="353"/>
      <c r="Z578" s="360"/>
      <c r="AA578" s="360"/>
      <c r="AB578" s="382"/>
      <c r="AC578" s="364"/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29"/>
        <v>0</v>
      </c>
      <c r="L579" s="87">
        <f t="shared" si="30"/>
        <v>0</v>
      </c>
      <c r="M579" s="46">
        <f t="shared" si="31"/>
        <v>0</v>
      </c>
      <c r="N579" s="368"/>
      <c r="O579" s="355"/>
      <c r="P579" s="353"/>
      <c r="Q579" s="355"/>
      <c r="R579" s="353"/>
      <c r="S579" s="359"/>
      <c r="T579" s="355"/>
      <c r="U579" s="359"/>
      <c r="V579" s="357"/>
      <c r="W579" s="359"/>
      <c r="X579" s="355"/>
      <c r="Y579" s="353"/>
      <c r="Z579" s="360"/>
      <c r="AA579" s="360"/>
      <c r="AB579" s="382"/>
      <c r="AC579" s="364"/>
      <c r="AD579" s="83"/>
    </row>
    <row r="580" spans="1:30" ht="18" hidden="1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29"/>
        <v>0</v>
      </c>
      <c r="L580" s="87">
        <f t="shared" si="30"/>
        <v>0</v>
      </c>
      <c r="M580" s="46">
        <f t="shared" si="31"/>
        <v>0</v>
      </c>
      <c r="N580" s="368"/>
      <c r="O580" s="355"/>
      <c r="P580" s="353"/>
      <c r="Q580" s="355"/>
      <c r="R580" s="353"/>
      <c r="S580" s="359"/>
      <c r="T580" s="355"/>
      <c r="U580" s="359"/>
      <c r="V580" s="357"/>
      <c r="W580" s="359"/>
      <c r="X580" s="355"/>
      <c r="Y580" s="353"/>
      <c r="Z580" s="360"/>
      <c r="AA580" s="360"/>
      <c r="AB580" s="382"/>
      <c r="AC580" s="364"/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29"/>
        <v>0</v>
      </c>
      <c r="L581" s="87">
        <f t="shared" si="30"/>
        <v>0</v>
      </c>
      <c r="M581" s="46">
        <f t="shared" si="31"/>
        <v>0</v>
      </c>
      <c r="N581" s="368"/>
      <c r="O581" s="355"/>
      <c r="P581" s="353"/>
      <c r="Q581" s="355"/>
      <c r="R581" s="353"/>
      <c r="S581" s="359"/>
      <c r="T581" s="355"/>
      <c r="U581" s="359"/>
      <c r="V581" s="357"/>
      <c r="W581" s="359"/>
      <c r="X581" s="355"/>
      <c r="Y581" s="353"/>
      <c r="Z581" s="360"/>
      <c r="AA581" s="360"/>
      <c r="AB581" s="382"/>
      <c r="AC581" s="364"/>
      <c r="AD581" s="83"/>
    </row>
    <row r="582" spans="1:30" ht="18" hidden="1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ref="K582:K645" si="34">IF(OR(LEFT(E582,2)="ĐA",LEFT(E582,2)="DA",LEFT(E582,5)="Đồ án",LEFT(E582,5)="Đồán ",LEFT(E582,9)="Sinh hoạt",LEFT(E582,9)="sinh hoạt",LEFT(E582,6)="Cố vấn",LEFT(E582,6)="cố vấn",LEFT(E582,4)="cvht",LEFT(E582,4)="CVHT",LEFT(E582,4)="shcn",LEFT(E582,4)="SHCN"),0,(IF(AND(H582&gt;0,J582&gt;0),IF(J582&gt;60,1.3,IF(J582&gt;35,1.2,1)),0)))</f>
        <v>0</v>
      </c>
      <c r="L582" s="87">
        <f t="shared" ref="L582:L645" si="35">IF(OR(LEFT(E582,2)="ĐA",LEFT(E582,2)="DA",LEFT(E582,5)="Đồ án",LEFT(E582,5)="Đồán "),0,IF(AND(J582&gt;0,I582&gt;0),IF(AND(OR(LEFT(E582,4)="GDQP",LEFT(E582,4)="gdqp",LEFT(E582,19)="Giáo dục quốc phòng"),J582&gt;50),1.3,IF(J582&gt;35,1.2,IF(J582&gt;29,1.1,1))),0))</f>
        <v>0</v>
      </c>
      <c r="M582" s="46">
        <f t="shared" ref="M582:M645" si="36">ROUND(IF(OR(LEFT(E582,2)="ĐA",LEFT(E582,2)="DA",LEFT(E582,5)="Đồ án",LEFT(E582,5)="Đồán "),J582*0.5,(IF(H582&gt;0,H582*K582,"0")+IF(I582&gt;0,(I582*0.75)*L582,"0"))),1)</f>
        <v>0</v>
      </c>
      <c r="N582" s="368"/>
      <c r="O582" s="355"/>
      <c r="P582" s="353"/>
      <c r="Q582" s="355"/>
      <c r="R582" s="353"/>
      <c r="S582" s="359"/>
      <c r="T582" s="355"/>
      <c r="U582" s="359"/>
      <c r="V582" s="357"/>
      <c r="W582" s="359"/>
      <c r="X582" s="355"/>
      <c r="Y582" s="353"/>
      <c r="Z582" s="360"/>
      <c r="AA582" s="360"/>
      <c r="AB582" s="382"/>
      <c r="AC582" s="364"/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34"/>
        <v>0</v>
      </c>
      <c r="L583" s="87">
        <f t="shared" si="35"/>
        <v>0</v>
      </c>
      <c r="M583" s="46">
        <f t="shared" si="36"/>
        <v>0</v>
      </c>
      <c r="N583" s="368"/>
      <c r="O583" s="355"/>
      <c r="P583" s="353"/>
      <c r="Q583" s="355"/>
      <c r="R583" s="353"/>
      <c r="S583" s="359"/>
      <c r="T583" s="355"/>
      <c r="U583" s="359"/>
      <c r="V583" s="357"/>
      <c r="W583" s="359"/>
      <c r="X583" s="355"/>
      <c r="Y583" s="353"/>
      <c r="Z583" s="360"/>
      <c r="AA583" s="360"/>
      <c r="AB583" s="382"/>
      <c r="AC583" s="364"/>
      <c r="AD583" s="83"/>
    </row>
    <row r="584" spans="1:30" ht="18" hidden="1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34"/>
        <v>0</v>
      </c>
      <c r="L584" s="87">
        <f t="shared" si="35"/>
        <v>0</v>
      </c>
      <c r="M584" s="46">
        <f t="shared" si="36"/>
        <v>0</v>
      </c>
      <c r="N584" s="368"/>
      <c r="O584" s="355"/>
      <c r="P584" s="353"/>
      <c r="Q584" s="355"/>
      <c r="R584" s="353"/>
      <c r="S584" s="359"/>
      <c r="T584" s="355"/>
      <c r="U584" s="359"/>
      <c r="V584" s="357"/>
      <c r="W584" s="359"/>
      <c r="X584" s="355"/>
      <c r="Y584" s="353"/>
      <c r="Z584" s="360"/>
      <c r="AA584" s="360"/>
      <c r="AB584" s="382"/>
      <c r="AC584" s="364"/>
      <c r="AD584" s="83"/>
    </row>
    <row r="585" spans="1:30" ht="18" customHeight="1">
      <c r="A585" s="104">
        <v>31</v>
      </c>
      <c r="B585" s="91" t="s">
        <v>221</v>
      </c>
      <c r="C585" s="101" t="s">
        <v>43</v>
      </c>
      <c r="D585" s="42"/>
      <c r="E585" s="43" t="s">
        <v>161</v>
      </c>
      <c r="F585" s="44" t="s">
        <v>453</v>
      </c>
      <c r="G585" s="170">
        <v>2</v>
      </c>
      <c r="H585" s="140">
        <v>30</v>
      </c>
      <c r="I585" s="140">
        <v>60</v>
      </c>
      <c r="J585" s="173">
        <v>40</v>
      </c>
      <c r="K585" s="87">
        <f t="shared" si="34"/>
        <v>1.2</v>
      </c>
      <c r="L585" s="87">
        <f t="shared" si="35"/>
        <v>1.2</v>
      </c>
      <c r="M585" s="46">
        <f t="shared" si="36"/>
        <v>90</v>
      </c>
      <c r="N585" s="367">
        <v>67.5</v>
      </c>
      <c r="O585" s="354"/>
      <c r="P585" s="352">
        <f>SUM(M585:M594)+N585+O585</f>
        <v>157.5</v>
      </c>
      <c r="Q585" s="354"/>
      <c r="R585" s="352"/>
      <c r="S585" s="358"/>
      <c r="T585" s="354"/>
      <c r="U585" s="358"/>
      <c r="V585" s="356"/>
      <c r="W585" s="358"/>
      <c r="X585" s="354"/>
      <c r="Y585" s="352"/>
      <c r="Z585" s="350"/>
      <c r="AA585" s="350"/>
      <c r="AB585" s="361"/>
      <c r="AC585" s="363">
        <f t="shared" ref="AC585" si="37">P585</f>
        <v>157.5</v>
      </c>
      <c r="AD585" s="83"/>
    </row>
    <row r="586" spans="1:30" ht="18" customHeight="1">
      <c r="A586" s="121"/>
      <c r="B586" s="109"/>
      <c r="C586" s="110"/>
      <c r="D586" s="42"/>
      <c r="E586" s="127" t="s">
        <v>173</v>
      </c>
      <c r="F586" s="42" t="s">
        <v>333</v>
      </c>
      <c r="G586" s="42"/>
      <c r="H586" s="42"/>
      <c r="I586" s="42"/>
      <c r="J586" s="173"/>
      <c r="K586" s="87">
        <f t="shared" si="34"/>
        <v>0</v>
      </c>
      <c r="L586" s="87">
        <f t="shared" si="35"/>
        <v>0</v>
      </c>
      <c r="M586" s="46">
        <f t="shared" si="36"/>
        <v>0</v>
      </c>
      <c r="N586" s="368"/>
      <c r="O586" s="355"/>
      <c r="P586" s="353"/>
      <c r="Q586" s="355"/>
      <c r="R586" s="353"/>
      <c r="S586" s="359"/>
      <c r="T586" s="355"/>
      <c r="U586" s="359"/>
      <c r="V586" s="357"/>
      <c r="W586" s="359"/>
      <c r="X586" s="355"/>
      <c r="Y586" s="353"/>
      <c r="Z586" s="360"/>
      <c r="AA586" s="360"/>
      <c r="AB586" s="382"/>
      <c r="AC586" s="364"/>
      <c r="AD586" s="83"/>
    </row>
    <row r="587" spans="1:30" ht="18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34"/>
        <v>0</v>
      </c>
      <c r="L587" s="87">
        <f t="shared" si="35"/>
        <v>0</v>
      </c>
      <c r="M587" s="46">
        <f t="shared" si="36"/>
        <v>0</v>
      </c>
      <c r="N587" s="368"/>
      <c r="O587" s="355"/>
      <c r="P587" s="353"/>
      <c r="Q587" s="355"/>
      <c r="R587" s="353"/>
      <c r="S587" s="359"/>
      <c r="T587" s="355"/>
      <c r="U587" s="359"/>
      <c r="V587" s="357"/>
      <c r="W587" s="359"/>
      <c r="X587" s="355"/>
      <c r="Y587" s="353"/>
      <c r="Z587" s="360"/>
      <c r="AA587" s="360"/>
      <c r="AB587" s="382"/>
      <c r="AC587" s="364"/>
      <c r="AD587" s="83"/>
    </row>
    <row r="588" spans="1:30" ht="20.25" hidden="1" customHeight="1">
      <c r="A588" s="121"/>
      <c r="B588" s="109"/>
      <c r="C588" s="110"/>
      <c r="D588" s="42"/>
      <c r="E588" s="42"/>
      <c r="F588" s="42"/>
      <c r="G588" s="42"/>
      <c r="H588" s="42"/>
      <c r="I588" s="42"/>
      <c r="J588" s="173"/>
      <c r="K588" s="87">
        <f t="shared" si="34"/>
        <v>0</v>
      </c>
      <c r="L588" s="87">
        <f t="shared" si="35"/>
        <v>0</v>
      </c>
      <c r="M588" s="46">
        <f t="shared" si="36"/>
        <v>0</v>
      </c>
      <c r="N588" s="368"/>
      <c r="O588" s="355"/>
      <c r="P588" s="353"/>
      <c r="Q588" s="355"/>
      <c r="R588" s="353"/>
      <c r="S588" s="359"/>
      <c r="T588" s="355"/>
      <c r="U588" s="359"/>
      <c r="V588" s="357"/>
      <c r="W588" s="359"/>
      <c r="X588" s="355"/>
      <c r="Y588" s="353"/>
      <c r="Z588" s="360"/>
      <c r="AA588" s="360"/>
      <c r="AB588" s="382"/>
      <c r="AC588" s="364"/>
      <c r="AD588" s="83"/>
    </row>
    <row r="589" spans="1:30" ht="18" hidden="1" customHeight="1">
      <c r="A589" s="121"/>
      <c r="B589" s="109"/>
      <c r="C589" s="110"/>
      <c r="D589" s="42"/>
      <c r="E589" s="42"/>
      <c r="F589" s="42"/>
      <c r="G589" s="42"/>
      <c r="H589" s="42"/>
      <c r="I589" s="42"/>
      <c r="J589" s="173"/>
      <c r="K589" s="87">
        <f t="shared" si="34"/>
        <v>0</v>
      </c>
      <c r="L589" s="87">
        <f t="shared" si="35"/>
        <v>0</v>
      </c>
      <c r="M589" s="46">
        <f t="shared" si="36"/>
        <v>0</v>
      </c>
      <c r="N589" s="368"/>
      <c r="O589" s="355"/>
      <c r="P589" s="353"/>
      <c r="Q589" s="355"/>
      <c r="R589" s="353"/>
      <c r="S589" s="359"/>
      <c r="T589" s="355"/>
      <c r="U589" s="359"/>
      <c r="V589" s="357"/>
      <c r="W589" s="359"/>
      <c r="X589" s="355"/>
      <c r="Y589" s="353"/>
      <c r="Z589" s="360"/>
      <c r="AA589" s="360"/>
      <c r="AB589" s="382"/>
      <c r="AC589" s="364"/>
      <c r="AD589" s="83"/>
    </row>
    <row r="590" spans="1:30" ht="18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34"/>
        <v>0</v>
      </c>
      <c r="L590" s="87">
        <f t="shared" si="35"/>
        <v>0</v>
      </c>
      <c r="M590" s="46">
        <f t="shared" si="36"/>
        <v>0</v>
      </c>
      <c r="N590" s="368"/>
      <c r="O590" s="355"/>
      <c r="P590" s="353"/>
      <c r="Q590" s="355"/>
      <c r="R590" s="353"/>
      <c r="S590" s="359"/>
      <c r="T590" s="355"/>
      <c r="U590" s="359"/>
      <c r="V590" s="357"/>
      <c r="W590" s="359"/>
      <c r="X590" s="355"/>
      <c r="Y590" s="353"/>
      <c r="Z590" s="360"/>
      <c r="AA590" s="360"/>
      <c r="AB590" s="382"/>
      <c r="AC590" s="364"/>
      <c r="AD590" s="83"/>
    </row>
    <row r="591" spans="1:30" ht="18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34"/>
        <v>0</v>
      </c>
      <c r="L591" s="87">
        <f t="shared" si="35"/>
        <v>0</v>
      </c>
      <c r="M591" s="46">
        <f t="shared" si="36"/>
        <v>0</v>
      </c>
      <c r="N591" s="368"/>
      <c r="O591" s="355"/>
      <c r="P591" s="353"/>
      <c r="Q591" s="355"/>
      <c r="R591" s="353"/>
      <c r="S591" s="359"/>
      <c r="T591" s="355"/>
      <c r="U591" s="359"/>
      <c r="V591" s="357"/>
      <c r="W591" s="359"/>
      <c r="X591" s="355"/>
      <c r="Y591" s="353"/>
      <c r="Z591" s="360"/>
      <c r="AA591" s="360"/>
      <c r="AB591" s="382"/>
      <c r="AC591" s="364"/>
      <c r="AD591" s="83"/>
    </row>
    <row r="592" spans="1:30" ht="18" hidden="1" customHeight="1">
      <c r="A592" s="121"/>
      <c r="B592" s="109"/>
      <c r="C592" s="110"/>
      <c r="D592" s="42"/>
      <c r="E592" s="42"/>
      <c r="F592" s="42"/>
      <c r="G592" s="42"/>
      <c r="H592" s="42"/>
      <c r="I592" s="42"/>
      <c r="J592" s="173"/>
      <c r="K592" s="87">
        <f t="shared" si="34"/>
        <v>0</v>
      </c>
      <c r="L592" s="87">
        <f t="shared" si="35"/>
        <v>0</v>
      </c>
      <c r="M592" s="46">
        <f t="shared" si="36"/>
        <v>0</v>
      </c>
      <c r="N592" s="368"/>
      <c r="O592" s="355"/>
      <c r="P592" s="353"/>
      <c r="Q592" s="355"/>
      <c r="R592" s="353"/>
      <c r="S592" s="359"/>
      <c r="T592" s="355"/>
      <c r="U592" s="359"/>
      <c r="V592" s="357"/>
      <c r="W592" s="359"/>
      <c r="X592" s="355"/>
      <c r="Y592" s="353"/>
      <c r="Z592" s="360"/>
      <c r="AA592" s="360"/>
      <c r="AB592" s="382"/>
      <c r="AC592" s="364"/>
      <c r="AD592" s="83"/>
    </row>
    <row r="593" spans="1:30" ht="18" hidden="1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34"/>
        <v>0</v>
      </c>
      <c r="L593" s="87">
        <f t="shared" si="35"/>
        <v>0</v>
      </c>
      <c r="M593" s="46">
        <f t="shared" si="36"/>
        <v>0</v>
      </c>
      <c r="N593" s="368"/>
      <c r="O593" s="355"/>
      <c r="P593" s="353"/>
      <c r="Q593" s="355"/>
      <c r="R593" s="353"/>
      <c r="S593" s="359"/>
      <c r="T593" s="355"/>
      <c r="U593" s="359"/>
      <c r="V593" s="357"/>
      <c r="W593" s="359"/>
      <c r="X593" s="355"/>
      <c r="Y593" s="353"/>
      <c r="Z593" s="360"/>
      <c r="AA593" s="360"/>
      <c r="AB593" s="382"/>
      <c r="AC593" s="364"/>
      <c r="AD593" s="83"/>
    </row>
    <row r="594" spans="1:30" ht="18" hidden="1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34"/>
        <v>0</v>
      </c>
      <c r="L594" s="87">
        <f t="shared" si="35"/>
        <v>0</v>
      </c>
      <c r="M594" s="46">
        <f t="shared" si="36"/>
        <v>0</v>
      </c>
      <c r="N594" s="368"/>
      <c r="O594" s="355"/>
      <c r="P594" s="353"/>
      <c r="Q594" s="355"/>
      <c r="R594" s="353"/>
      <c r="S594" s="359"/>
      <c r="T594" s="355"/>
      <c r="U594" s="359"/>
      <c r="V594" s="357"/>
      <c r="W594" s="359"/>
      <c r="X594" s="355"/>
      <c r="Y594" s="353"/>
      <c r="Z594" s="360"/>
      <c r="AA594" s="360"/>
      <c r="AB594" s="382"/>
      <c r="AC594" s="364"/>
      <c r="AD594" s="83"/>
    </row>
    <row r="595" spans="1:30" ht="18" customHeight="1">
      <c r="A595" s="104">
        <v>32</v>
      </c>
      <c r="B595" s="175" t="s">
        <v>212</v>
      </c>
      <c r="C595" s="176" t="s">
        <v>213</v>
      </c>
      <c r="D595" s="177">
        <v>20200013101</v>
      </c>
      <c r="E595" s="178" t="s">
        <v>214</v>
      </c>
      <c r="F595" s="179" t="s">
        <v>197</v>
      </c>
      <c r="G595" s="180">
        <v>1</v>
      </c>
      <c r="H595" s="181">
        <v>30</v>
      </c>
      <c r="I595" s="181"/>
      <c r="J595" s="182">
        <v>55</v>
      </c>
      <c r="K595" s="87">
        <f t="shared" si="34"/>
        <v>1.2</v>
      </c>
      <c r="L595" s="87">
        <f t="shared" si="35"/>
        <v>0</v>
      </c>
      <c r="M595" s="46">
        <f t="shared" si="36"/>
        <v>36</v>
      </c>
      <c r="N595" s="394">
        <v>67.5</v>
      </c>
      <c r="O595" s="394"/>
      <c r="P595" s="352">
        <f>SUM(M595:M604)+N595+O595</f>
        <v>139.5</v>
      </c>
      <c r="Q595" s="354"/>
      <c r="R595" s="352"/>
      <c r="S595" s="396"/>
      <c r="T595" s="394"/>
      <c r="U595" s="396"/>
      <c r="V595" s="394"/>
      <c r="W595" s="396"/>
      <c r="X595" s="394"/>
      <c r="Y595" s="352"/>
      <c r="Z595" s="350"/>
      <c r="AA595" s="350"/>
      <c r="AB595" s="361"/>
      <c r="AC595" s="363">
        <f>P595</f>
        <v>139.5</v>
      </c>
      <c r="AD595" s="83"/>
    </row>
    <row r="596" spans="1:30" ht="18" customHeight="1">
      <c r="A596" s="121"/>
      <c r="B596" s="191"/>
      <c r="C596" s="192"/>
      <c r="D596" s="177"/>
      <c r="E596" s="127" t="s">
        <v>173</v>
      </c>
      <c r="F596" s="199" t="s">
        <v>185</v>
      </c>
      <c r="G596" s="180"/>
      <c r="H596" s="181"/>
      <c r="I596" s="181"/>
      <c r="J596" s="182"/>
      <c r="K596" s="87">
        <f t="shared" si="34"/>
        <v>0</v>
      </c>
      <c r="L596" s="87">
        <f t="shared" si="35"/>
        <v>0</v>
      </c>
      <c r="M596" s="46">
        <f t="shared" si="36"/>
        <v>0</v>
      </c>
      <c r="N596" s="395"/>
      <c r="O596" s="395"/>
      <c r="P596" s="353"/>
      <c r="Q596" s="355"/>
      <c r="R596" s="353"/>
      <c r="S596" s="397"/>
      <c r="T596" s="395"/>
      <c r="U596" s="397"/>
      <c r="V596" s="395"/>
      <c r="W596" s="397"/>
      <c r="X596" s="395"/>
      <c r="Y596" s="353"/>
      <c r="Z596" s="360"/>
      <c r="AA596" s="360"/>
      <c r="AB596" s="382"/>
      <c r="AC596" s="364"/>
      <c r="AD596" s="83"/>
    </row>
    <row r="597" spans="1:30" ht="18" customHeight="1">
      <c r="A597" s="121"/>
      <c r="B597" s="191"/>
      <c r="C597" s="192"/>
      <c r="D597" s="177"/>
      <c r="E597" s="178" t="s">
        <v>214</v>
      </c>
      <c r="F597" s="226" t="s">
        <v>368</v>
      </c>
      <c r="G597" s="180">
        <v>1</v>
      </c>
      <c r="H597" s="181">
        <v>30</v>
      </c>
      <c r="I597" s="181"/>
      <c r="J597" s="182">
        <v>55</v>
      </c>
      <c r="K597" s="87">
        <f t="shared" si="34"/>
        <v>1.2</v>
      </c>
      <c r="L597" s="87">
        <f t="shared" si="35"/>
        <v>0</v>
      </c>
      <c r="M597" s="46">
        <f t="shared" si="36"/>
        <v>36</v>
      </c>
      <c r="N597" s="395"/>
      <c r="O597" s="395"/>
      <c r="P597" s="353"/>
      <c r="Q597" s="355"/>
      <c r="R597" s="353"/>
      <c r="S597" s="397"/>
      <c r="T597" s="395"/>
      <c r="U597" s="397"/>
      <c r="V597" s="395"/>
      <c r="W597" s="397"/>
      <c r="X597" s="395"/>
      <c r="Y597" s="353"/>
      <c r="Z597" s="360"/>
      <c r="AA597" s="360"/>
      <c r="AB597" s="382"/>
      <c r="AC597" s="364"/>
      <c r="AD597" s="83"/>
    </row>
    <row r="598" spans="1:30" ht="18" hidden="1" customHeight="1">
      <c r="A598" s="121"/>
      <c r="B598" s="191"/>
      <c r="C598" s="192"/>
      <c r="D598" s="177"/>
      <c r="E598" s="178"/>
      <c r="F598" s="179"/>
      <c r="G598" s="180"/>
      <c r="H598" s="181"/>
      <c r="I598" s="181"/>
      <c r="J598" s="182"/>
      <c r="K598" s="87">
        <f t="shared" si="34"/>
        <v>0</v>
      </c>
      <c r="L598" s="87">
        <f t="shared" si="35"/>
        <v>0</v>
      </c>
      <c r="M598" s="46">
        <f t="shared" si="36"/>
        <v>0</v>
      </c>
      <c r="N598" s="395"/>
      <c r="O598" s="395"/>
      <c r="P598" s="353"/>
      <c r="Q598" s="355"/>
      <c r="R598" s="353"/>
      <c r="S598" s="397"/>
      <c r="T598" s="395"/>
      <c r="U598" s="397"/>
      <c r="V598" s="395"/>
      <c r="W598" s="397"/>
      <c r="X598" s="395"/>
      <c r="Y598" s="353"/>
      <c r="Z598" s="360"/>
      <c r="AA598" s="360"/>
      <c r="AB598" s="382"/>
      <c r="AC598" s="364"/>
      <c r="AD598" s="83"/>
    </row>
    <row r="599" spans="1:30" ht="18" hidden="1" customHeight="1">
      <c r="A599" s="121"/>
      <c r="B599" s="191"/>
      <c r="C599" s="192"/>
      <c r="D599" s="177"/>
      <c r="E599" s="178"/>
      <c r="F599" s="179"/>
      <c r="G599" s="180"/>
      <c r="H599" s="181"/>
      <c r="I599" s="181"/>
      <c r="J599" s="182"/>
      <c r="K599" s="87">
        <f t="shared" si="34"/>
        <v>0</v>
      </c>
      <c r="L599" s="87">
        <f t="shared" si="35"/>
        <v>0</v>
      </c>
      <c r="M599" s="46">
        <f t="shared" si="36"/>
        <v>0</v>
      </c>
      <c r="N599" s="395"/>
      <c r="O599" s="395"/>
      <c r="P599" s="353"/>
      <c r="Q599" s="355"/>
      <c r="R599" s="353"/>
      <c r="S599" s="397"/>
      <c r="T599" s="395"/>
      <c r="U599" s="397"/>
      <c r="V599" s="395"/>
      <c r="W599" s="397"/>
      <c r="X599" s="395"/>
      <c r="Y599" s="353"/>
      <c r="Z599" s="360"/>
      <c r="AA599" s="360"/>
      <c r="AB599" s="382"/>
      <c r="AC599" s="364"/>
      <c r="AD599" s="83"/>
    </row>
    <row r="600" spans="1:30" ht="18" hidden="1" customHeight="1">
      <c r="A600" s="121"/>
      <c r="B600" s="191"/>
      <c r="C600" s="192"/>
      <c r="D600" s="177"/>
      <c r="E600" s="178"/>
      <c r="F600" s="179"/>
      <c r="G600" s="180"/>
      <c r="H600" s="181"/>
      <c r="I600" s="181"/>
      <c r="J600" s="182"/>
      <c r="K600" s="87">
        <f t="shared" si="34"/>
        <v>0</v>
      </c>
      <c r="L600" s="87">
        <f t="shared" si="35"/>
        <v>0</v>
      </c>
      <c r="M600" s="46">
        <f t="shared" si="36"/>
        <v>0</v>
      </c>
      <c r="N600" s="395"/>
      <c r="O600" s="395"/>
      <c r="P600" s="353"/>
      <c r="Q600" s="355"/>
      <c r="R600" s="353"/>
      <c r="S600" s="397"/>
      <c r="T600" s="395"/>
      <c r="U600" s="397"/>
      <c r="V600" s="395"/>
      <c r="W600" s="397"/>
      <c r="X600" s="395"/>
      <c r="Y600" s="353"/>
      <c r="Z600" s="360"/>
      <c r="AA600" s="360"/>
      <c r="AB600" s="382"/>
      <c r="AC600" s="364"/>
      <c r="AD600" s="83"/>
    </row>
    <row r="601" spans="1:30" ht="18" hidden="1" customHeight="1">
      <c r="A601" s="121"/>
      <c r="B601" s="191"/>
      <c r="C601" s="192"/>
      <c r="D601" s="177"/>
      <c r="E601" s="178"/>
      <c r="F601" s="179"/>
      <c r="G601" s="180"/>
      <c r="H601" s="181"/>
      <c r="I601" s="181"/>
      <c r="J601" s="182"/>
      <c r="K601" s="87">
        <f t="shared" si="34"/>
        <v>0</v>
      </c>
      <c r="L601" s="87">
        <f t="shared" si="35"/>
        <v>0</v>
      </c>
      <c r="M601" s="46">
        <f t="shared" si="36"/>
        <v>0</v>
      </c>
      <c r="N601" s="395"/>
      <c r="O601" s="395"/>
      <c r="P601" s="353"/>
      <c r="Q601" s="355"/>
      <c r="R601" s="353"/>
      <c r="S601" s="397"/>
      <c r="T601" s="395"/>
      <c r="U601" s="397"/>
      <c r="V601" s="395"/>
      <c r="W601" s="397"/>
      <c r="X601" s="395"/>
      <c r="Y601" s="353"/>
      <c r="Z601" s="360"/>
      <c r="AA601" s="360"/>
      <c r="AB601" s="382"/>
      <c r="AC601" s="364"/>
      <c r="AD601" s="83"/>
    </row>
    <row r="602" spans="1:30" ht="18" hidden="1" customHeight="1">
      <c r="A602" s="121"/>
      <c r="B602" s="191"/>
      <c r="C602" s="192"/>
      <c r="D602" s="177"/>
      <c r="E602" s="178"/>
      <c r="F602" s="179"/>
      <c r="G602" s="180"/>
      <c r="H602" s="181"/>
      <c r="I602" s="181"/>
      <c r="J602" s="182"/>
      <c r="K602" s="87">
        <f t="shared" si="34"/>
        <v>0</v>
      </c>
      <c r="L602" s="87">
        <f t="shared" si="35"/>
        <v>0</v>
      </c>
      <c r="M602" s="46">
        <f t="shared" si="36"/>
        <v>0</v>
      </c>
      <c r="N602" s="395"/>
      <c r="O602" s="395"/>
      <c r="P602" s="353"/>
      <c r="Q602" s="355"/>
      <c r="R602" s="353"/>
      <c r="S602" s="397"/>
      <c r="T602" s="395"/>
      <c r="U602" s="397"/>
      <c r="V602" s="395"/>
      <c r="W602" s="397"/>
      <c r="X602" s="395"/>
      <c r="Y602" s="353"/>
      <c r="Z602" s="360"/>
      <c r="AA602" s="360"/>
      <c r="AB602" s="382"/>
      <c r="AC602" s="364"/>
      <c r="AD602" s="83"/>
    </row>
    <row r="603" spans="1:30" ht="18" hidden="1" customHeight="1">
      <c r="A603" s="121"/>
      <c r="B603" s="191"/>
      <c r="C603" s="192"/>
      <c r="D603" s="177"/>
      <c r="E603" s="178"/>
      <c r="F603" s="179"/>
      <c r="G603" s="180"/>
      <c r="H603" s="181"/>
      <c r="I603" s="181"/>
      <c r="J603" s="182"/>
      <c r="K603" s="87">
        <f t="shared" si="34"/>
        <v>0</v>
      </c>
      <c r="L603" s="87">
        <f t="shared" si="35"/>
        <v>0</v>
      </c>
      <c r="M603" s="46">
        <f t="shared" si="36"/>
        <v>0</v>
      </c>
      <c r="N603" s="395"/>
      <c r="O603" s="395"/>
      <c r="P603" s="353"/>
      <c r="Q603" s="355"/>
      <c r="R603" s="353"/>
      <c r="S603" s="397"/>
      <c r="T603" s="395"/>
      <c r="U603" s="397"/>
      <c r="V603" s="395"/>
      <c r="W603" s="397"/>
      <c r="X603" s="395"/>
      <c r="Y603" s="353"/>
      <c r="Z603" s="360"/>
      <c r="AA603" s="360"/>
      <c r="AB603" s="382"/>
      <c r="AC603" s="364"/>
      <c r="AD603" s="83"/>
    </row>
    <row r="604" spans="1:30" ht="18" hidden="1" customHeight="1">
      <c r="A604" s="121"/>
      <c r="B604" s="191"/>
      <c r="C604" s="192"/>
      <c r="D604" s="177"/>
      <c r="E604" s="178"/>
      <c r="F604" s="179"/>
      <c r="G604" s="180"/>
      <c r="H604" s="181"/>
      <c r="I604" s="181"/>
      <c r="J604" s="182"/>
      <c r="K604" s="87">
        <f t="shared" si="34"/>
        <v>0</v>
      </c>
      <c r="L604" s="87">
        <f t="shared" si="35"/>
        <v>0</v>
      </c>
      <c r="M604" s="46">
        <f t="shared" si="36"/>
        <v>0</v>
      </c>
      <c r="N604" s="395"/>
      <c r="O604" s="395"/>
      <c r="P604" s="353"/>
      <c r="Q604" s="355"/>
      <c r="R604" s="353"/>
      <c r="S604" s="397"/>
      <c r="T604" s="395"/>
      <c r="U604" s="397"/>
      <c r="V604" s="395"/>
      <c r="W604" s="397"/>
      <c r="X604" s="395"/>
      <c r="Y604" s="353"/>
      <c r="Z604" s="360"/>
      <c r="AA604" s="360"/>
      <c r="AB604" s="382"/>
      <c r="AC604" s="364"/>
      <c r="AD604" s="83"/>
    </row>
    <row r="605" spans="1:30" ht="18" customHeight="1">
      <c r="A605" s="104">
        <v>33</v>
      </c>
      <c r="B605" s="60" t="s">
        <v>469</v>
      </c>
      <c r="C605" s="61" t="s">
        <v>466</v>
      </c>
      <c r="D605" s="64"/>
      <c r="E605" s="43" t="s">
        <v>161</v>
      </c>
      <c r="F605" s="44" t="s">
        <v>391</v>
      </c>
      <c r="G605" s="86">
        <v>2</v>
      </c>
      <c r="H605" s="86">
        <v>30</v>
      </c>
      <c r="I605" s="70">
        <v>60</v>
      </c>
      <c r="J605" s="106">
        <v>40</v>
      </c>
      <c r="K605" s="87">
        <f t="shared" si="34"/>
        <v>1.2</v>
      </c>
      <c r="L605" s="87">
        <f t="shared" si="35"/>
        <v>1.2</v>
      </c>
      <c r="M605" s="46">
        <f t="shared" si="36"/>
        <v>90</v>
      </c>
      <c r="N605" s="367"/>
      <c r="O605" s="354"/>
      <c r="P605" s="352">
        <f>M605</f>
        <v>90</v>
      </c>
      <c r="Q605" s="354"/>
      <c r="R605" s="352"/>
      <c r="S605" s="358"/>
      <c r="T605" s="354"/>
      <c r="U605" s="358"/>
      <c r="V605" s="356"/>
      <c r="W605" s="358"/>
      <c r="X605" s="354"/>
      <c r="Y605" s="352"/>
      <c r="Z605" s="350"/>
      <c r="AA605" s="350"/>
      <c r="AB605" s="361"/>
      <c r="AC605" s="363">
        <f>P605</f>
        <v>90</v>
      </c>
      <c r="AD605" s="83"/>
    </row>
    <row r="606" spans="1:30" ht="18" hidden="1" customHeight="1">
      <c r="A606" s="90"/>
      <c r="B606" s="107"/>
      <c r="C606" s="108"/>
      <c r="D606" s="64"/>
      <c r="E606" s="43"/>
      <c r="F606" s="44"/>
      <c r="G606" s="86"/>
      <c r="H606" s="86"/>
      <c r="I606" s="70"/>
      <c r="J606" s="106"/>
      <c r="K606" s="87">
        <f t="shared" si="34"/>
        <v>0</v>
      </c>
      <c r="L606" s="87">
        <f t="shared" si="35"/>
        <v>0</v>
      </c>
      <c r="M606" s="46">
        <f t="shared" si="36"/>
        <v>0</v>
      </c>
      <c r="N606" s="336"/>
      <c r="O606" s="336"/>
      <c r="P606" s="353"/>
      <c r="Q606" s="336"/>
      <c r="R606" s="336"/>
      <c r="S606" s="336"/>
      <c r="T606" s="336"/>
      <c r="U606" s="336"/>
      <c r="V606" s="336"/>
      <c r="W606" s="336"/>
      <c r="X606" s="336"/>
      <c r="Y606" s="336"/>
      <c r="Z606" s="336"/>
      <c r="AA606" s="336"/>
      <c r="AB606" s="336"/>
      <c r="AC606" s="336"/>
      <c r="AD606" s="83"/>
    </row>
    <row r="607" spans="1:30" ht="18" hidden="1" customHeight="1">
      <c r="A607" s="90"/>
      <c r="B607" s="107"/>
      <c r="C607" s="108"/>
      <c r="D607" s="64"/>
      <c r="E607" s="43"/>
      <c r="F607" s="44"/>
      <c r="G607" s="86"/>
      <c r="H607" s="86"/>
      <c r="I607" s="70"/>
      <c r="J607" s="106"/>
      <c r="K607" s="87">
        <f t="shared" si="34"/>
        <v>0</v>
      </c>
      <c r="L607" s="87">
        <f t="shared" si="35"/>
        <v>0</v>
      </c>
      <c r="M607" s="46">
        <f t="shared" si="36"/>
        <v>0</v>
      </c>
      <c r="N607" s="336"/>
      <c r="O607" s="336"/>
      <c r="P607" s="353"/>
      <c r="Q607" s="336"/>
      <c r="R607" s="336"/>
      <c r="S607" s="336"/>
      <c r="T607" s="336"/>
      <c r="U607" s="336"/>
      <c r="V607" s="336"/>
      <c r="W607" s="336"/>
      <c r="X607" s="336"/>
      <c r="Y607" s="336"/>
      <c r="Z607" s="336"/>
      <c r="AA607" s="336"/>
      <c r="AB607" s="336"/>
      <c r="AC607" s="336"/>
      <c r="AD607" s="83"/>
    </row>
    <row r="608" spans="1:30" ht="18" hidden="1" customHeight="1">
      <c r="A608" s="90"/>
      <c r="B608" s="107"/>
      <c r="C608" s="108"/>
      <c r="D608" s="64"/>
      <c r="E608" s="43"/>
      <c r="F608" s="44"/>
      <c r="G608" s="86"/>
      <c r="H608" s="86"/>
      <c r="I608" s="70"/>
      <c r="J608" s="106"/>
      <c r="K608" s="87">
        <f t="shared" si="34"/>
        <v>0</v>
      </c>
      <c r="L608" s="87">
        <f t="shared" si="35"/>
        <v>0</v>
      </c>
      <c r="M608" s="46">
        <f t="shared" si="36"/>
        <v>0</v>
      </c>
      <c r="N608" s="336"/>
      <c r="O608" s="336"/>
      <c r="P608" s="353"/>
      <c r="Q608" s="336"/>
      <c r="R608" s="336"/>
      <c r="S608" s="336"/>
      <c r="T608" s="336"/>
      <c r="U608" s="336"/>
      <c r="V608" s="336"/>
      <c r="W608" s="336"/>
      <c r="X608" s="336"/>
      <c r="Y608" s="336"/>
      <c r="Z608" s="336"/>
      <c r="AA608" s="336"/>
      <c r="AB608" s="336"/>
      <c r="AC608" s="336"/>
      <c r="AD608" s="83"/>
    </row>
    <row r="609" spans="1:30" ht="18" hidden="1" customHeight="1">
      <c r="A609" s="90"/>
      <c r="B609" s="107"/>
      <c r="C609" s="108"/>
      <c r="D609" s="64"/>
      <c r="E609" s="43"/>
      <c r="F609" s="44"/>
      <c r="G609" s="86"/>
      <c r="H609" s="86"/>
      <c r="I609" s="70"/>
      <c r="J609" s="106"/>
      <c r="K609" s="87">
        <f t="shared" si="34"/>
        <v>0</v>
      </c>
      <c r="L609" s="87">
        <f t="shared" si="35"/>
        <v>0</v>
      </c>
      <c r="M609" s="46">
        <f t="shared" si="36"/>
        <v>0</v>
      </c>
      <c r="N609" s="336"/>
      <c r="O609" s="336"/>
      <c r="P609" s="353"/>
      <c r="Q609" s="336"/>
      <c r="R609" s="336"/>
      <c r="S609" s="336"/>
      <c r="T609" s="336"/>
      <c r="U609" s="336"/>
      <c r="V609" s="336"/>
      <c r="W609" s="336"/>
      <c r="X609" s="336"/>
      <c r="Y609" s="336"/>
      <c r="Z609" s="336"/>
      <c r="AA609" s="336"/>
      <c r="AB609" s="336"/>
      <c r="AC609" s="336"/>
      <c r="AD609" s="83"/>
    </row>
    <row r="610" spans="1:30" ht="18" hidden="1" customHeight="1">
      <c r="A610" s="90"/>
      <c r="B610" s="107"/>
      <c r="C610" s="108"/>
      <c r="D610" s="64"/>
      <c r="E610" s="43"/>
      <c r="F610" s="44"/>
      <c r="G610" s="86"/>
      <c r="H610" s="70"/>
      <c r="I610" s="79"/>
      <c r="J610" s="106"/>
      <c r="K610" s="87">
        <f t="shared" si="34"/>
        <v>0</v>
      </c>
      <c r="L610" s="87">
        <f t="shared" si="35"/>
        <v>0</v>
      </c>
      <c r="M610" s="46">
        <f t="shared" si="36"/>
        <v>0</v>
      </c>
      <c r="N610" s="336"/>
      <c r="O610" s="336"/>
      <c r="P610" s="353"/>
      <c r="Q610" s="336"/>
      <c r="R610" s="336"/>
      <c r="S610" s="336"/>
      <c r="T610" s="336"/>
      <c r="U610" s="336"/>
      <c r="V610" s="336"/>
      <c r="W610" s="336"/>
      <c r="X610" s="336"/>
      <c r="Y610" s="336"/>
      <c r="Z610" s="336"/>
      <c r="AA610" s="336"/>
      <c r="AB610" s="336"/>
      <c r="AC610" s="336"/>
      <c r="AD610" s="83"/>
    </row>
    <row r="611" spans="1:30" ht="18" hidden="1" customHeight="1">
      <c r="A611" s="90"/>
      <c r="B611" s="107"/>
      <c r="C611" s="108"/>
      <c r="D611" s="105"/>
      <c r="E611" s="43"/>
      <c r="F611" s="44"/>
      <c r="G611" s="86"/>
      <c r="H611" s="70"/>
      <c r="I611" s="79"/>
      <c r="J611" s="106"/>
      <c r="K611" s="87">
        <f t="shared" si="34"/>
        <v>0</v>
      </c>
      <c r="L611" s="87">
        <f t="shared" si="35"/>
        <v>0</v>
      </c>
      <c r="M611" s="46">
        <f t="shared" si="36"/>
        <v>0</v>
      </c>
      <c r="N611" s="336"/>
      <c r="O611" s="336"/>
      <c r="P611" s="353"/>
      <c r="Q611" s="336"/>
      <c r="R611" s="336"/>
      <c r="S611" s="336"/>
      <c r="T611" s="336"/>
      <c r="U611" s="336"/>
      <c r="V611" s="336"/>
      <c r="W611" s="336"/>
      <c r="X611" s="336"/>
      <c r="Y611" s="336"/>
      <c r="Z611" s="336"/>
      <c r="AA611" s="336"/>
      <c r="AB611" s="336"/>
      <c r="AC611" s="336"/>
      <c r="AD611" s="83"/>
    </row>
    <row r="612" spans="1:30" ht="18" hidden="1" customHeight="1">
      <c r="A612" s="90"/>
      <c r="B612" s="107"/>
      <c r="C612" s="108"/>
      <c r="D612" s="105"/>
      <c r="E612" s="43"/>
      <c r="F612" s="44"/>
      <c r="G612" s="86"/>
      <c r="H612" s="70"/>
      <c r="I612" s="79"/>
      <c r="J612" s="106"/>
      <c r="K612" s="87">
        <f t="shared" si="34"/>
        <v>0</v>
      </c>
      <c r="L612" s="87">
        <f t="shared" si="35"/>
        <v>0</v>
      </c>
      <c r="M612" s="46">
        <f t="shared" si="36"/>
        <v>0</v>
      </c>
      <c r="N612" s="336"/>
      <c r="O612" s="336"/>
      <c r="P612" s="353"/>
      <c r="Q612" s="336"/>
      <c r="R612" s="336"/>
      <c r="S612" s="336"/>
      <c r="T612" s="336"/>
      <c r="U612" s="336"/>
      <c r="V612" s="336"/>
      <c r="W612" s="336"/>
      <c r="X612" s="336"/>
      <c r="Y612" s="336"/>
      <c r="Z612" s="336"/>
      <c r="AA612" s="336"/>
      <c r="AB612" s="336"/>
      <c r="AC612" s="336"/>
      <c r="AD612" s="83"/>
    </row>
    <row r="613" spans="1:30" ht="18" hidden="1" customHeight="1">
      <c r="A613" s="90"/>
      <c r="B613" s="107"/>
      <c r="C613" s="108"/>
      <c r="D613" s="105"/>
      <c r="E613" s="43"/>
      <c r="F613" s="44"/>
      <c r="G613" s="86"/>
      <c r="H613" s="70"/>
      <c r="I613" s="79"/>
      <c r="J613" s="106"/>
      <c r="K613" s="87">
        <f t="shared" si="34"/>
        <v>0</v>
      </c>
      <c r="L613" s="87">
        <f t="shared" si="35"/>
        <v>0</v>
      </c>
      <c r="M613" s="46">
        <f t="shared" si="36"/>
        <v>0</v>
      </c>
      <c r="N613" s="336"/>
      <c r="O613" s="336"/>
      <c r="P613" s="353"/>
      <c r="Q613" s="336"/>
      <c r="R613" s="336"/>
      <c r="S613" s="336"/>
      <c r="T613" s="336"/>
      <c r="U613" s="336"/>
      <c r="V613" s="336"/>
      <c r="W613" s="336"/>
      <c r="X613" s="336"/>
      <c r="Y613" s="336"/>
      <c r="Z613" s="336"/>
      <c r="AA613" s="336"/>
      <c r="AB613" s="336"/>
      <c r="AC613" s="336"/>
      <c r="AD613" s="83"/>
    </row>
    <row r="614" spans="1:30" ht="18" hidden="1" customHeight="1">
      <c r="A614" s="90"/>
      <c r="B614" s="107"/>
      <c r="C614" s="108"/>
      <c r="D614" s="105"/>
      <c r="E614" s="43"/>
      <c r="F614" s="44"/>
      <c r="G614" s="86"/>
      <c r="H614" s="70"/>
      <c r="I614" s="79"/>
      <c r="J614" s="106"/>
      <c r="K614" s="87">
        <f t="shared" si="34"/>
        <v>0</v>
      </c>
      <c r="L614" s="87">
        <f t="shared" si="35"/>
        <v>0</v>
      </c>
      <c r="M614" s="46">
        <f t="shared" si="36"/>
        <v>0</v>
      </c>
      <c r="N614" s="336"/>
      <c r="O614" s="336"/>
      <c r="P614" s="353"/>
      <c r="Q614" s="336"/>
      <c r="R614" s="336"/>
      <c r="S614" s="336"/>
      <c r="T614" s="336"/>
      <c r="U614" s="336"/>
      <c r="V614" s="336"/>
      <c r="W614" s="336"/>
      <c r="X614" s="336"/>
      <c r="Y614" s="336"/>
      <c r="Z614" s="336"/>
      <c r="AA614" s="336"/>
      <c r="AB614" s="336"/>
      <c r="AC614" s="336"/>
      <c r="AD614" s="83"/>
    </row>
    <row r="615" spans="1:30" ht="18" customHeight="1">
      <c r="A615" s="104">
        <v>34</v>
      </c>
      <c r="B615" s="60" t="s">
        <v>461</v>
      </c>
      <c r="C615" s="61" t="s">
        <v>462</v>
      </c>
      <c r="D615" s="64"/>
      <c r="E615" s="43" t="s">
        <v>161</v>
      </c>
      <c r="F615" s="44" t="s">
        <v>467</v>
      </c>
      <c r="G615" s="86">
        <v>2</v>
      </c>
      <c r="H615" s="70">
        <v>30</v>
      </c>
      <c r="I615" s="79">
        <v>60</v>
      </c>
      <c r="J615" s="106">
        <v>40</v>
      </c>
      <c r="K615" s="87">
        <v>1.2</v>
      </c>
      <c r="L615" s="87">
        <v>1.2</v>
      </c>
      <c r="M615" s="46">
        <v>90</v>
      </c>
      <c r="N615" s="367"/>
      <c r="O615" s="354"/>
      <c r="P615" s="352">
        <f>M615</f>
        <v>90</v>
      </c>
      <c r="Q615" s="354"/>
      <c r="R615" s="352"/>
      <c r="S615" s="358"/>
      <c r="T615" s="354"/>
      <c r="U615" s="358"/>
      <c r="V615" s="356"/>
      <c r="W615" s="358"/>
      <c r="X615" s="354"/>
      <c r="Y615" s="352"/>
      <c r="Z615" s="350"/>
      <c r="AA615" s="350"/>
      <c r="AB615" s="361"/>
      <c r="AC615" s="363">
        <f>P615</f>
        <v>90</v>
      </c>
      <c r="AD615" s="83"/>
    </row>
    <row r="616" spans="1:30" ht="18" hidden="1" customHeight="1">
      <c r="A616" s="90"/>
      <c r="B616" s="107"/>
      <c r="C616" s="108"/>
      <c r="D616" s="105"/>
      <c r="E616" s="43"/>
      <c r="F616" s="44"/>
      <c r="G616" s="86"/>
      <c r="H616" s="70"/>
      <c r="I616" s="79"/>
      <c r="J616" s="106"/>
      <c r="K616" s="87">
        <f t="shared" si="34"/>
        <v>0</v>
      </c>
      <c r="L616" s="87">
        <f t="shared" si="35"/>
        <v>0</v>
      </c>
      <c r="M616" s="46">
        <f t="shared" si="36"/>
        <v>0</v>
      </c>
      <c r="N616" s="336"/>
      <c r="O616" s="336"/>
      <c r="P616" s="336"/>
      <c r="Q616" s="336"/>
      <c r="R616" s="336"/>
      <c r="S616" s="336"/>
      <c r="T616" s="336"/>
      <c r="U616" s="336"/>
      <c r="V616" s="336"/>
      <c r="W616" s="336"/>
      <c r="X616" s="336"/>
      <c r="Y616" s="336"/>
      <c r="Z616" s="336"/>
      <c r="AA616" s="336"/>
      <c r="AB616" s="336"/>
      <c r="AC616" s="336"/>
      <c r="AD616" s="83"/>
    </row>
    <row r="617" spans="1:30" ht="18" hidden="1" customHeight="1">
      <c r="A617" s="90"/>
      <c r="B617" s="107"/>
      <c r="C617" s="108"/>
      <c r="D617" s="105"/>
      <c r="E617" s="43"/>
      <c r="F617" s="44"/>
      <c r="G617" s="86"/>
      <c r="H617" s="70"/>
      <c r="I617" s="79"/>
      <c r="J617" s="106"/>
      <c r="K617" s="87">
        <f t="shared" si="34"/>
        <v>0</v>
      </c>
      <c r="L617" s="87">
        <f t="shared" si="35"/>
        <v>0</v>
      </c>
      <c r="M617" s="46">
        <f t="shared" si="36"/>
        <v>0</v>
      </c>
      <c r="N617" s="336"/>
      <c r="O617" s="336"/>
      <c r="P617" s="336"/>
      <c r="Q617" s="336"/>
      <c r="R617" s="336"/>
      <c r="S617" s="336"/>
      <c r="T617" s="336"/>
      <c r="U617" s="336"/>
      <c r="V617" s="336"/>
      <c r="W617" s="336"/>
      <c r="X617" s="336"/>
      <c r="Y617" s="336"/>
      <c r="Z617" s="336"/>
      <c r="AA617" s="336"/>
      <c r="AB617" s="336"/>
      <c r="AC617" s="336"/>
      <c r="AD617" s="83"/>
    </row>
    <row r="618" spans="1:30" ht="18" hidden="1" customHeight="1">
      <c r="A618" s="90"/>
      <c r="B618" s="107"/>
      <c r="C618" s="108"/>
      <c r="D618" s="105"/>
      <c r="E618" s="43"/>
      <c r="F618" s="44"/>
      <c r="G618" s="86"/>
      <c r="H618" s="70"/>
      <c r="I618" s="79"/>
      <c r="J618" s="106"/>
      <c r="K618" s="87">
        <f t="shared" si="34"/>
        <v>0</v>
      </c>
      <c r="L618" s="87">
        <f t="shared" si="35"/>
        <v>0</v>
      </c>
      <c r="M618" s="46">
        <f t="shared" si="36"/>
        <v>0</v>
      </c>
      <c r="N618" s="336"/>
      <c r="O618" s="336"/>
      <c r="P618" s="336"/>
      <c r="Q618" s="336"/>
      <c r="R618" s="336"/>
      <c r="S618" s="336"/>
      <c r="T618" s="336"/>
      <c r="U618" s="336"/>
      <c r="V618" s="336"/>
      <c r="W618" s="336"/>
      <c r="X618" s="336"/>
      <c r="Y618" s="336"/>
      <c r="Z618" s="336"/>
      <c r="AA618" s="336"/>
      <c r="AB618" s="336"/>
      <c r="AC618" s="336"/>
      <c r="AD618" s="83"/>
    </row>
    <row r="619" spans="1:30" ht="18" hidden="1" customHeight="1">
      <c r="A619" s="90"/>
      <c r="B619" s="107"/>
      <c r="C619" s="108"/>
      <c r="D619" s="105"/>
      <c r="E619" s="43"/>
      <c r="F619" s="44"/>
      <c r="G619" s="86"/>
      <c r="H619" s="70"/>
      <c r="I619" s="79"/>
      <c r="J619" s="106"/>
      <c r="K619" s="87">
        <f t="shared" si="34"/>
        <v>0</v>
      </c>
      <c r="L619" s="87">
        <f t="shared" si="35"/>
        <v>0</v>
      </c>
      <c r="M619" s="46">
        <f t="shared" si="36"/>
        <v>0</v>
      </c>
      <c r="N619" s="336"/>
      <c r="O619" s="336"/>
      <c r="P619" s="336"/>
      <c r="Q619" s="336"/>
      <c r="R619" s="336"/>
      <c r="S619" s="336"/>
      <c r="T619" s="336"/>
      <c r="U619" s="336"/>
      <c r="V619" s="336"/>
      <c r="W619" s="336"/>
      <c r="X619" s="336"/>
      <c r="Y619" s="336"/>
      <c r="Z619" s="336"/>
      <c r="AA619" s="336"/>
      <c r="AB619" s="336"/>
      <c r="AC619" s="336"/>
      <c r="AD619" s="83"/>
    </row>
    <row r="620" spans="1:30" ht="18" hidden="1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34"/>
        <v>0</v>
      </c>
      <c r="L620" s="87">
        <f t="shared" si="35"/>
        <v>0</v>
      </c>
      <c r="M620" s="46">
        <f t="shared" si="36"/>
        <v>0</v>
      </c>
      <c r="N620" s="336"/>
      <c r="O620" s="336"/>
      <c r="P620" s="336"/>
      <c r="Q620" s="336"/>
      <c r="R620" s="336"/>
      <c r="S620" s="336"/>
      <c r="T620" s="336"/>
      <c r="U620" s="336"/>
      <c r="V620" s="336"/>
      <c r="W620" s="336"/>
      <c r="X620" s="336"/>
      <c r="Y620" s="336"/>
      <c r="Z620" s="336"/>
      <c r="AA620" s="336"/>
      <c r="AB620" s="336"/>
      <c r="AC620" s="336"/>
      <c r="AD620" s="83"/>
    </row>
    <row r="621" spans="1:30" ht="24.75" hidden="1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34"/>
        <v>0</v>
      </c>
      <c r="L621" s="87">
        <f t="shared" si="35"/>
        <v>0</v>
      </c>
      <c r="M621" s="46">
        <f t="shared" si="36"/>
        <v>0</v>
      </c>
      <c r="N621" s="336"/>
      <c r="O621" s="336"/>
      <c r="P621" s="336"/>
      <c r="Q621" s="336"/>
      <c r="R621" s="336"/>
      <c r="S621" s="336"/>
      <c r="T621" s="336"/>
      <c r="U621" s="336"/>
      <c r="V621" s="336"/>
      <c r="W621" s="336"/>
      <c r="X621" s="336"/>
      <c r="Y621" s="336"/>
      <c r="Z621" s="336"/>
      <c r="AA621" s="336"/>
      <c r="AB621" s="336"/>
      <c r="AC621" s="336"/>
      <c r="AD621" s="83"/>
    </row>
    <row r="622" spans="1:30" ht="18" hidden="1" customHeight="1">
      <c r="A622" s="90"/>
      <c r="B622" s="107"/>
      <c r="C622" s="108"/>
      <c r="D622" s="105"/>
      <c r="E622" s="43"/>
      <c r="F622" s="44"/>
      <c r="G622" s="86"/>
      <c r="H622" s="70"/>
      <c r="I622" s="79"/>
      <c r="J622" s="106"/>
      <c r="K622" s="87">
        <f t="shared" si="34"/>
        <v>0</v>
      </c>
      <c r="L622" s="87">
        <f t="shared" si="35"/>
        <v>0</v>
      </c>
      <c r="M622" s="46">
        <f t="shared" si="36"/>
        <v>0</v>
      </c>
      <c r="N622" s="336"/>
      <c r="O622" s="336"/>
      <c r="P622" s="336"/>
      <c r="Q622" s="336"/>
      <c r="R622" s="336"/>
      <c r="S622" s="336"/>
      <c r="T622" s="336"/>
      <c r="U622" s="336"/>
      <c r="V622" s="336"/>
      <c r="W622" s="336"/>
      <c r="X622" s="336"/>
      <c r="Y622" s="336"/>
      <c r="Z622" s="336"/>
      <c r="AA622" s="336"/>
      <c r="AB622" s="336"/>
      <c r="AC622" s="336"/>
      <c r="AD622" s="83"/>
    </row>
    <row r="623" spans="1:30" ht="18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34"/>
        <v>0</v>
      </c>
      <c r="L623" s="87">
        <f t="shared" si="35"/>
        <v>0</v>
      </c>
      <c r="M623" s="46">
        <f t="shared" si="36"/>
        <v>0</v>
      </c>
      <c r="N623" s="336"/>
      <c r="O623" s="336"/>
      <c r="P623" s="336"/>
      <c r="Q623" s="336"/>
      <c r="R623" s="336"/>
      <c r="S623" s="336"/>
      <c r="T623" s="336"/>
      <c r="U623" s="336"/>
      <c r="V623" s="336"/>
      <c r="W623" s="336"/>
      <c r="X623" s="336"/>
      <c r="Y623" s="336"/>
      <c r="Z623" s="336"/>
      <c r="AA623" s="336"/>
      <c r="AB623" s="336"/>
      <c r="AC623" s="336"/>
      <c r="AD623" s="83"/>
    </row>
    <row r="624" spans="1:30" ht="18" hidden="1" customHeight="1">
      <c r="A624" s="90"/>
      <c r="B624" s="107"/>
      <c r="C624" s="108"/>
      <c r="D624" s="105"/>
      <c r="E624" s="43"/>
      <c r="F624" s="44"/>
      <c r="G624" s="86"/>
      <c r="H624" s="70"/>
      <c r="I624" s="79"/>
      <c r="J624" s="106"/>
      <c r="K624" s="87">
        <f t="shared" si="34"/>
        <v>0</v>
      </c>
      <c r="L624" s="87">
        <f t="shared" si="35"/>
        <v>0</v>
      </c>
      <c r="M624" s="46">
        <f t="shared" si="36"/>
        <v>0</v>
      </c>
      <c r="N624" s="336"/>
      <c r="O624" s="336"/>
      <c r="P624" s="336"/>
      <c r="Q624" s="336"/>
      <c r="R624" s="336"/>
      <c r="S624" s="336"/>
      <c r="T624" s="336"/>
      <c r="U624" s="336"/>
      <c r="V624" s="336"/>
      <c r="W624" s="336"/>
      <c r="X624" s="336"/>
      <c r="Y624" s="336"/>
      <c r="Z624" s="336"/>
      <c r="AA624" s="336"/>
      <c r="AB624" s="336"/>
      <c r="AC624" s="336"/>
      <c r="AD624" s="83"/>
    </row>
    <row r="625" spans="1:30" ht="18" customHeight="1">
      <c r="A625" s="104">
        <v>35</v>
      </c>
      <c r="B625" s="60" t="s">
        <v>465</v>
      </c>
      <c r="C625" s="61" t="s">
        <v>464</v>
      </c>
      <c r="D625" s="64"/>
      <c r="E625" s="43" t="s">
        <v>161</v>
      </c>
      <c r="F625" s="44" t="s">
        <v>516</v>
      </c>
      <c r="G625" s="86">
        <v>2</v>
      </c>
      <c r="H625" s="70">
        <v>30</v>
      </c>
      <c r="I625" s="79">
        <v>60</v>
      </c>
      <c r="J625" s="106">
        <v>40</v>
      </c>
      <c r="K625" s="87">
        <f t="shared" si="34"/>
        <v>1.2</v>
      </c>
      <c r="L625" s="87">
        <f t="shared" si="35"/>
        <v>1.2</v>
      </c>
      <c r="M625" s="46">
        <f t="shared" si="36"/>
        <v>90</v>
      </c>
      <c r="N625" s="367"/>
      <c r="O625" s="354"/>
      <c r="P625" s="352">
        <f>M625</f>
        <v>90</v>
      </c>
      <c r="Q625" s="354"/>
      <c r="R625" s="352"/>
      <c r="S625" s="358"/>
      <c r="T625" s="354"/>
      <c r="U625" s="358"/>
      <c r="V625" s="354"/>
      <c r="W625" s="358"/>
      <c r="X625" s="354"/>
      <c r="Y625" s="352"/>
      <c r="Z625" s="350"/>
      <c r="AA625" s="350"/>
      <c r="AB625" s="361"/>
      <c r="AC625" s="363">
        <f>P625</f>
        <v>90</v>
      </c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69"/>
      <c r="H626" s="70"/>
      <c r="I626" s="79"/>
      <c r="J626" s="106"/>
      <c r="K626" s="87">
        <f t="shared" si="34"/>
        <v>0</v>
      </c>
      <c r="L626" s="87">
        <f t="shared" si="35"/>
        <v>0</v>
      </c>
      <c r="M626" s="46">
        <f t="shared" si="36"/>
        <v>0</v>
      </c>
      <c r="N626" s="336"/>
      <c r="O626" s="336"/>
      <c r="P626" s="336"/>
      <c r="Q626" s="336"/>
      <c r="R626" s="336"/>
      <c r="S626" s="336"/>
      <c r="T626" s="336"/>
      <c r="U626" s="336"/>
      <c r="V626" s="336"/>
      <c r="W626" s="336"/>
      <c r="X626" s="336"/>
      <c r="Y626" s="336"/>
      <c r="Z626" s="336"/>
      <c r="AA626" s="336"/>
      <c r="AB626" s="336"/>
      <c r="AC626" s="336"/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69"/>
      <c r="H627" s="70"/>
      <c r="I627" s="79"/>
      <c r="J627" s="106"/>
      <c r="K627" s="87">
        <f t="shared" si="34"/>
        <v>0</v>
      </c>
      <c r="L627" s="87">
        <f t="shared" si="35"/>
        <v>0</v>
      </c>
      <c r="M627" s="46">
        <f t="shared" si="36"/>
        <v>0</v>
      </c>
      <c r="N627" s="336"/>
      <c r="O627" s="336"/>
      <c r="P627" s="336"/>
      <c r="Q627" s="336"/>
      <c r="R627" s="336"/>
      <c r="S627" s="336"/>
      <c r="T627" s="336"/>
      <c r="U627" s="336"/>
      <c r="V627" s="336"/>
      <c r="W627" s="336"/>
      <c r="X627" s="336"/>
      <c r="Y627" s="336"/>
      <c r="Z627" s="336"/>
      <c r="AA627" s="336"/>
      <c r="AB627" s="336"/>
      <c r="AC627" s="336"/>
      <c r="AD627" s="83"/>
    </row>
    <row r="628" spans="1:30" ht="18" hidden="1" customHeight="1">
      <c r="A628" s="90"/>
      <c r="B628" s="107"/>
      <c r="C628" s="108"/>
      <c r="D628" s="105"/>
      <c r="E628" s="43"/>
      <c r="F628" s="44"/>
      <c r="G628" s="69"/>
      <c r="H628" s="70"/>
      <c r="I628" s="79"/>
      <c r="J628" s="106"/>
      <c r="K628" s="87">
        <f t="shared" si="34"/>
        <v>0</v>
      </c>
      <c r="L628" s="87">
        <f t="shared" si="35"/>
        <v>0</v>
      </c>
      <c r="M628" s="46">
        <f t="shared" si="36"/>
        <v>0</v>
      </c>
      <c r="N628" s="336"/>
      <c r="O628" s="336"/>
      <c r="P628" s="336"/>
      <c r="Q628" s="336"/>
      <c r="R628" s="336"/>
      <c r="S628" s="336"/>
      <c r="T628" s="336"/>
      <c r="U628" s="336"/>
      <c r="V628" s="336"/>
      <c r="W628" s="336"/>
      <c r="X628" s="336"/>
      <c r="Y628" s="336"/>
      <c r="Z628" s="336"/>
      <c r="AA628" s="336"/>
      <c r="AB628" s="336"/>
      <c r="AC628" s="336"/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69"/>
      <c r="H629" s="70"/>
      <c r="I629" s="79"/>
      <c r="J629" s="106"/>
      <c r="K629" s="87">
        <f t="shared" si="34"/>
        <v>0</v>
      </c>
      <c r="L629" s="87">
        <f t="shared" si="35"/>
        <v>0</v>
      </c>
      <c r="M629" s="46">
        <f t="shared" si="36"/>
        <v>0</v>
      </c>
      <c r="N629" s="336"/>
      <c r="O629" s="336"/>
      <c r="P629" s="336"/>
      <c r="Q629" s="336"/>
      <c r="R629" s="336"/>
      <c r="S629" s="336"/>
      <c r="T629" s="336"/>
      <c r="U629" s="336"/>
      <c r="V629" s="336"/>
      <c r="W629" s="336"/>
      <c r="X629" s="336"/>
      <c r="Y629" s="336"/>
      <c r="Z629" s="336"/>
      <c r="AA629" s="336"/>
      <c r="AB629" s="336"/>
      <c r="AC629" s="336"/>
      <c r="AD629" s="83"/>
    </row>
    <row r="630" spans="1:30" ht="18" hidden="1" customHeight="1">
      <c r="A630" s="90"/>
      <c r="B630" s="107"/>
      <c r="C630" s="108"/>
      <c r="D630" s="105"/>
      <c r="E630" s="43"/>
      <c r="F630" s="44"/>
      <c r="G630" s="69"/>
      <c r="H630" s="70"/>
      <c r="I630" s="79"/>
      <c r="J630" s="106"/>
      <c r="K630" s="87">
        <f t="shared" si="34"/>
        <v>0</v>
      </c>
      <c r="L630" s="87">
        <f t="shared" si="35"/>
        <v>0</v>
      </c>
      <c r="M630" s="46">
        <f t="shared" si="36"/>
        <v>0</v>
      </c>
      <c r="N630" s="336"/>
      <c r="O630" s="336"/>
      <c r="P630" s="336"/>
      <c r="Q630" s="336"/>
      <c r="R630" s="336"/>
      <c r="S630" s="336"/>
      <c r="T630" s="336"/>
      <c r="U630" s="336"/>
      <c r="V630" s="336"/>
      <c r="W630" s="336"/>
      <c r="X630" s="336"/>
      <c r="Y630" s="336"/>
      <c r="Z630" s="336"/>
      <c r="AA630" s="336"/>
      <c r="AB630" s="336"/>
      <c r="AC630" s="336"/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69"/>
      <c r="H631" s="70"/>
      <c r="I631" s="79"/>
      <c r="J631" s="106"/>
      <c r="K631" s="87">
        <f t="shared" si="34"/>
        <v>0</v>
      </c>
      <c r="L631" s="87">
        <f t="shared" si="35"/>
        <v>0</v>
      </c>
      <c r="M631" s="46">
        <f t="shared" si="36"/>
        <v>0</v>
      </c>
      <c r="N631" s="336"/>
      <c r="O631" s="336"/>
      <c r="P631" s="336"/>
      <c r="Q631" s="336"/>
      <c r="R631" s="336"/>
      <c r="S631" s="336"/>
      <c r="T631" s="336"/>
      <c r="U631" s="336"/>
      <c r="V631" s="336"/>
      <c r="W631" s="336"/>
      <c r="X631" s="336"/>
      <c r="Y631" s="336"/>
      <c r="Z631" s="336"/>
      <c r="AA631" s="336"/>
      <c r="AB631" s="336"/>
      <c r="AC631" s="336"/>
      <c r="AD631" s="83"/>
    </row>
    <row r="632" spans="1:30" ht="18" hidden="1" customHeight="1">
      <c r="A632" s="90"/>
      <c r="B632" s="107"/>
      <c r="C632" s="108"/>
      <c r="D632" s="105"/>
      <c r="E632" s="43"/>
      <c r="F632" s="44"/>
      <c r="G632" s="69"/>
      <c r="H632" s="70"/>
      <c r="I632" s="79"/>
      <c r="J632" s="106"/>
      <c r="K632" s="87">
        <f t="shared" si="34"/>
        <v>0</v>
      </c>
      <c r="L632" s="87">
        <f t="shared" si="35"/>
        <v>0</v>
      </c>
      <c r="M632" s="46">
        <f t="shared" si="36"/>
        <v>0</v>
      </c>
      <c r="N632" s="336"/>
      <c r="O632" s="336"/>
      <c r="P632" s="336"/>
      <c r="Q632" s="336"/>
      <c r="R632" s="336"/>
      <c r="S632" s="336"/>
      <c r="T632" s="336"/>
      <c r="U632" s="336"/>
      <c r="V632" s="336"/>
      <c r="W632" s="336"/>
      <c r="X632" s="336"/>
      <c r="Y632" s="336"/>
      <c r="Z632" s="336"/>
      <c r="AA632" s="336"/>
      <c r="AB632" s="336"/>
      <c r="AC632" s="336"/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34"/>
        <v>0</v>
      </c>
      <c r="L633" s="87">
        <f t="shared" si="35"/>
        <v>0</v>
      </c>
      <c r="M633" s="46">
        <f t="shared" si="36"/>
        <v>0</v>
      </c>
      <c r="N633" s="336"/>
      <c r="O633" s="336"/>
      <c r="P633" s="336"/>
      <c r="Q633" s="336"/>
      <c r="R633" s="336"/>
      <c r="S633" s="336"/>
      <c r="T633" s="336"/>
      <c r="U633" s="336"/>
      <c r="V633" s="336"/>
      <c r="W633" s="336"/>
      <c r="X633" s="336"/>
      <c r="Y633" s="336"/>
      <c r="Z633" s="336"/>
      <c r="AA633" s="336"/>
      <c r="AB633" s="336"/>
      <c r="AC633" s="336"/>
      <c r="AD633" s="83"/>
    </row>
    <row r="634" spans="1:30" ht="18" hidden="1" customHeight="1">
      <c r="A634" s="90"/>
      <c r="B634" s="107"/>
      <c r="C634" s="108"/>
      <c r="D634" s="105"/>
      <c r="E634" s="43"/>
      <c r="F634" s="44"/>
      <c r="G634" s="69"/>
      <c r="H634" s="70"/>
      <c r="I634" s="79"/>
      <c r="J634" s="106"/>
      <c r="K634" s="87">
        <f t="shared" si="34"/>
        <v>0</v>
      </c>
      <c r="L634" s="87">
        <f t="shared" si="35"/>
        <v>0</v>
      </c>
      <c r="M634" s="46">
        <f t="shared" si="36"/>
        <v>0</v>
      </c>
      <c r="N634" s="336"/>
      <c r="O634" s="336"/>
      <c r="P634" s="336"/>
      <c r="Q634" s="336"/>
      <c r="R634" s="336"/>
      <c r="S634" s="336"/>
      <c r="T634" s="336"/>
      <c r="U634" s="336"/>
      <c r="V634" s="336"/>
      <c r="W634" s="336"/>
      <c r="X634" s="336"/>
      <c r="Y634" s="336"/>
      <c r="Z634" s="336"/>
      <c r="AA634" s="336"/>
      <c r="AB634" s="336"/>
      <c r="AC634" s="336"/>
      <c r="AD634" s="83"/>
    </row>
    <row r="635" spans="1:30" s="264" customFormat="1" ht="18" customHeight="1">
      <c r="A635" s="104">
        <v>36</v>
      </c>
      <c r="B635" s="60" t="s">
        <v>527</v>
      </c>
      <c r="C635" s="61"/>
      <c r="D635" s="104"/>
      <c r="E635" s="43" t="s">
        <v>352</v>
      </c>
      <c r="F635" s="44" t="s">
        <v>172</v>
      </c>
      <c r="G635" s="86">
        <v>2</v>
      </c>
      <c r="H635" s="70">
        <v>15</v>
      </c>
      <c r="I635" s="79"/>
      <c r="J635" s="106">
        <v>60</v>
      </c>
      <c r="K635" s="87">
        <f t="shared" ref="K635:K637" si="38">IF(OR(LEFT(E635,2)="ĐA",LEFT(E635,2)="DA",LEFT(E635,5)="Đồ án",LEFT(E635,5)="Đồán ",LEFT(E635,9)="Sinh hoạt",LEFT(E635,9)="sinh hoạt",LEFT(E635,6)="Cố vấn",LEFT(E635,6)="cố vấn",LEFT(E635,4)="cvht",LEFT(E635,4)="CVHT",LEFT(E635,4)="shcn",LEFT(E635,4)="SHCN"),0,(IF(AND(H635&gt;0,J635&gt;0),IF(J635&gt;60,1.3,IF(J635&gt;35,1.2,1)),0)))</f>
        <v>1.2</v>
      </c>
      <c r="L635" s="87">
        <f t="shared" ref="L635:L637" si="39">IF(OR(LEFT(E635,2)="ĐA",LEFT(E635,2)="DA",LEFT(E635,5)="Đồ án",LEFT(E635,5)="Đồán "),0,IF(AND(J635&gt;0,I635&gt;0),IF(AND(OR(LEFT(E635,4)="GDQP",LEFT(E635,4)="gdqp",LEFT(E635,19)="Giáo dục quốc phòng"),J635&gt;50),1.3,IF(J635&gt;35,1.2,IF(J635&gt;29,1.1,1))),0))</f>
        <v>0</v>
      </c>
      <c r="M635" s="46">
        <f t="shared" ref="M635:M637" si="40">ROUND(IF(OR(LEFT(E635,2)="ĐA",LEFT(E635,2)="DA",LEFT(E635,5)="Đồ án",LEFT(E635,5)="Đồán "),J635*0.5,(IF(H635&gt;0,H635*K635,"0")+IF(I635&gt;0,(I635*0.75)*L635,"0"))),1)</f>
        <v>18</v>
      </c>
      <c r="N635" s="367"/>
      <c r="O635" s="354"/>
      <c r="P635" s="352">
        <f>SUM(M635:N644)</f>
        <v>67.599999999999994</v>
      </c>
      <c r="Q635" s="354"/>
      <c r="R635" s="352"/>
      <c r="S635" s="358"/>
      <c r="T635" s="354"/>
      <c r="U635" s="358"/>
      <c r="V635" s="354"/>
      <c r="W635" s="269"/>
      <c r="X635" s="354"/>
      <c r="Y635" s="352"/>
      <c r="Z635" s="350"/>
      <c r="AA635" s="350"/>
      <c r="AB635" s="361"/>
      <c r="AC635" s="363">
        <f>P635</f>
        <v>67.599999999999994</v>
      </c>
      <c r="AD635" s="83"/>
    </row>
    <row r="636" spans="1:30" s="264" customFormat="1" ht="18" customHeight="1">
      <c r="A636" s="121"/>
      <c r="B636" s="107"/>
      <c r="C636" s="108"/>
      <c r="D636" s="105"/>
      <c r="E636" s="43" t="s">
        <v>360</v>
      </c>
      <c r="F636" s="44" t="s">
        <v>172</v>
      </c>
      <c r="G636" s="272">
        <v>2</v>
      </c>
      <c r="H636" s="70"/>
      <c r="I636" s="79">
        <v>30</v>
      </c>
      <c r="J636" s="106">
        <v>30</v>
      </c>
      <c r="K636" s="87">
        <f t="shared" si="38"/>
        <v>0</v>
      </c>
      <c r="L636" s="87">
        <f t="shared" si="39"/>
        <v>1.1000000000000001</v>
      </c>
      <c r="M636" s="46">
        <f t="shared" si="40"/>
        <v>24.8</v>
      </c>
      <c r="N636" s="368"/>
      <c r="O636" s="355"/>
      <c r="P636" s="353"/>
      <c r="Q636" s="355"/>
      <c r="R636" s="353"/>
      <c r="S636" s="359"/>
      <c r="T636" s="336"/>
      <c r="U636" s="359"/>
      <c r="V636" s="336"/>
      <c r="W636" s="270"/>
      <c r="X636" s="336"/>
      <c r="Y636" s="336"/>
      <c r="Z636" s="336"/>
      <c r="AA636" s="336"/>
      <c r="AB636" s="336"/>
      <c r="AC636" s="336"/>
      <c r="AD636" s="83"/>
    </row>
    <row r="637" spans="1:30" s="264" customFormat="1" ht="18" customHeight="1">
      <c r="A637" s="121"/>
      <c r="B637" s="107"/>
      <c r="C637" s="108"/>
      <c r="D637" s="105"/>
      <c r="E637" s="43" t="s">
        <v>361</v>
      </c>
      <c r="F637" s="44" t="s">
        <v>172</v>
      </c>
      <c r="G637" s="272">
        <v>2</v>
      </c>
      <c r="H637" s="70"/>
      <c r="I637" s="79">
        <v>30</v>
      </c>
      <c r="J637" s="106">
        <v>30</v>
      </c>
      <c r="K637" s="87">
        <f t="shared" si="38"/>
        <v>0</v>
      </c>
      <c r="L637" s="87">
        <f t="shared" si="39"/>
        <v>1.1000000000000001</v>
      </c>
      <c r="M637" s="46">
        <f t="shared" si="40"/>
        <v>24.8</v>
      </c>
      <c r="N637" s="368"/>
      <c r="O637" s="355"/>
      <c r="P637" s="353"/>
      <c r="Q637" s="355"/>
      <c r="R637" s="353"/>
      <c r="S637" s="359"/>
      <c r="T637" s="336"/>
      <c r="U637" s="359"/>
      <c r="V637" s="336"/>
      <c r="W637" s="270"/>
      <c r="X637" s="336"/>
      <c r="Y637" s="336"/>
      <c r="Z637" s="336"/>
      <c r="AA637" s="336"/>
      <c r="AB637" s="336"/>
      <c r="AC637" s="336"/>
      <c r="AD637" s="83"/>
    </row>
    <row r="638" spans="1:30" s="264" customFormat="1" ht="18" hidden="1" customHeight="1">
      <c r="A638" s="121"/>
      <c r="B638" s="107"/>
      <c r="C638" s="108"/>
      <c r="D638" s="105"/>
      <c r="E638" s="43"/>
      <c r="F638" s="44"/>
      <c r="G638" s="272"/>
      <c r="H638" s="70"/>
      <c r="I638" s="79"/>
      <c r="J638" s="106"/>
      <c r="K638" s="87"/>
      <c r="L638" s="87"/>
      <c r="M638" s="46"/>
      <c r="N638" s="368"/>
      <c r="O638" s="355"/>
      <c r="P638" s="353"/>
      <c r="Q638" s="355"/>
      <c r="R638" s="353"/>
      <c r="S638" s="359"/>
      <c r="T638" s="336"/>
      <c r="U638" s="359"/>
      <c r="V638" s="336"/>
      <c r="W638" s="270"/>
      <c r="X638" s="336"/>
      <c r="Y638" s="336"/>
      <c r="Z638" s="336"/>
      <c r="AA638" s="336"/>
      <c r="AB638" s="336"/>
      <c r="AC638" s="336"/>
      <c r="AD638" s="83"/>
    </row>
    <row r="639" spans="1:30" s="264" customFormat="1" ht="18" hidden="1" customHeight="1">
      <c r="A639" s="121"/>
      <c r="B639" s="107"/>
      <c r="C639" s="108"/>
      <c r="D639" s="105"/>
      <c r="E639" s="43"/>
      <c r="F639" s="44"/>
      <c r="G639" s="272"/>
      <c r="H639" s="70"/>
      <c r="I639" s="79"/>
      <c r="J639" s="106"/>
      <c r="K639" s="87"/>
      <c r="L639" s="87"/>
      <c r="M639" s="46"/>
      <c r="N639" s="368"/>
      <c r="O639" s="355"/>
      <c r="P639" s="353"/>
      <c r="Q639" s="355"/>
      <c r="R639" s="353"/>
      <c r="S639" s="359"/>
      <c r="T639" s="351"/>
      <c r="U639" s="359"/>
      <c r="V639" s="351"/>
      <c r="W639" s="270"/>
      <c r="X639" s="351"/>
      <c r="Y639" s="351"/>
      <c r="Z639" s="351"/>
      <c r="AA639" s="351"/>
      <c r="AB639" s="351"/>
      <c r="AC639" s="351"/>
      <c r="AD639" s="83"/>
    </row>
    <row r="640" spans="1:30" s="264" customFormat="1" ht="18" hidden="1" customHeight="1">
      <c r="A640" s="121"/>
      <c r="B640" s="107"/>
      <c r="C640" s="108"/>
      <c r="D640" s="105"/>
      <c r="E640" s="43"/>
      <c r="F640" s="44"/>
      <c r="G640" s="272"/>
      <c r="H640" s="70"/>
      <c r="I640" s="79"/>
      <c r="J640" s="106"/>
      <c r="K640" s="87"/>
      <c r="L640" s="87"/>
      <c r="M640" s="46"/>
      <c r="N640" s="368"/>
      <c r="O640" s="355"/>
      <c r="P640" s="353"/>
      <c r="Q640" s="355"/>
      <c r="R640" s="353"/>
      <c r="S640" s="359"/>
      <c r="T640" s="336"/>
      <c r="U640" s="359"/>
      <c r="V640" s="336"/>
      <c r="W640" s="270"/>
      <c r="X640" s="336"/>
      <c r="Y640" s="336"/>
      <c r="Z640" s="336"/>
      <c r="AA640" s="336"/>
      <c r="AB640" s="336"/>
      <c r="AC640" s="336"/>
      <c r="AD640" s="83"/>
    </row>
    <row r="641" spans="1:16384" s="264" customFormat="1" ht="18" hidden="1" customHeight="1">
      <c r="A641" s="121"/>
      <c r="B641" s="107"/>
      <c r="C641" s="108"/>
      <c r="D641" s="105"/>
      <c r="E641" s="43"/>
      <c r="F641" s="44"/>
      <c r="G641" s="272"/>
      <c r="H641" s="70"/>
      <c r="I641" s="79"/>
      <c r="J641" s="106"/>
      <c r="K641" s="87"/>
      <c r="L641" s="87"/>
      <c r="M641" s="46"/>
      <c r="N641" s="368"/>
      <c r="O641" s="355"/>
      <c r="P641" s="353"/>
      <c r="Q641" s="355"/>
      <c r="R641" s="353"/>
      <c r="S641" s="359"/>
      <c r="T641" s="336"/>
      <c r="U641" s="359"/>
      <c r="V641" s="336"/>
      <c r="W641" s="270"/>
      <c r="X641" s="336"/>
      <c r="Y641" s="336"/>
      <c r="Z641" s="336"/>
      <c r="AA641" s="336"/>
      <c r="AB641" s="336"/>
      <c r="AC641" s="336"/>
      <c r="AD641" s="83"/>
    </row>
    <row r="642" spans="1:16384" s="264" customFormat="1" ht="18" hidden="1" customHeight="1">
      <c r="A642" s="121"/>
      <c r="B642" s="107"/>
      <c r="C642" s="108"/>
      <c r="D642" s="105"/>
      <c r="E642" s="43"/>
      <c r="F642" s="44"/>
      <c r="G642" s="272"/>
      <c r="H642" s="70"/>
      <c r="I642" s="79"/>
      <c r="J642" s="106"/>
      <c r="K642" s="87"/>
      <c r="L642" s="87"/>
      <c r="M642" s="46"/>
      <c r="N642" s="368"/>
      <c r="O642" s="355"/>
      <c r="P642" s="353"/>
      <c r="Q642" s="355"/>
      <c r="R642" s="353"/>
      <c r="S642" s="359"/>
      <c r="T642" s="336"/>
      <c r="U642" s="359"/>
      <c r="V642" s="336"/>
      <c r="W642" s="270"/>
      <c r="X642" s="336"/>
      <c r="Y642" s="336"/>
      <c r="Z642" s="336"/>
      <c r="AA642" s="336"/>
      <c r="AB642" s="336"/>
      <c r="AC642" s="336"/>
      <c r="AD642" s="83"/>
    </row>
    <row r="643" spans="1:16384" s="264" customFormat="1" ht="18" hidden="1" customHeight="1">
      <c r="A643" s="121"/>
      <c r="B643" s="107"/>
      <c r="C643" s="108"/>
      <c r="D643" s="105"/>
      <c r="E643" s="43"/>
      <c r="F643" s="44"/>
      <c r="G643" s="272"/>
      <c r="H643" s="70"/>
      <c r="I643" s="79"/>
      <c r="J643" s="106"/>
      <c r="K643" s="87"/>
      <c r="L643" s="87"/>
      <c r="M643" s="46"/>
      <c r="N643" s="368"/>
      <c r="O643" s="355"/>
      <c r="P643" s="353"/>
      <c r="Q643" s="355"/>
      <c r="R643" s="353"/>
      <c r="S643" s="359"/>
      <c r="T643" s="336"/>
      <c r="U643" s="359"/>
      <c r="V643" s="336"/>
      <c r="W643" s="270"/>
      <c r="X643" s="336"/>
      <c r="Y643" s="336"/>
      <c r="Z643" s="336"/>
      <c r="AA643" s="336"/>
      <c r="AB643" s="336"/>
      <c r="AC643" s="336"/>
      <c r="AD643" s="83"/>
    </row>
    <row r="644" spans="1:16384" s="264" customFormat="1" ht="18" hidden="1" customHeight="1">
      <c r="A644" s="121"/>
      <c r="B644" s="107"/>
      <c r="C644" s="108"/>
      <c r="D644" s="105"/>
      <c r="E644" s="43"/>
      <c r="F644" s="44"/>
      <c r="G644" s="272"/>
      <c r="H644" s="70"/>
      <c r="I644" s="79"/>
      <c r="J644" s="106"/>
      <c r="K644" s="87"/>
      <c r="L644" s="87"/>
      <c r="M644" s="46"/>
      <c r="N644" s="368"/>
      <c r="O644" s="355"/>
      <c r="P644" s="353"/>
      <c r="Q644" s="355"/>
      <c r="R644" s="353"/>
      <c r="S644" s="359"/>
      <c r="T644" s="336"/>
      <c r="U644" s="359"/>
      <c r="V644" s="336"/>
      <c r="W644" s="270"/>
      <c r="X644" s="336"/>
      <c r="Y644" s="336"/>
      <c r="Z644" s="336"/>
      <c r="AA644" s="336"/>
      <c r="AB644" s="336"/>
      <c r="AC644" s="336"/>
      <c r="AD644" s="83"/>
    </row>
    <row r="645" spans="1:16384" s="260" customFormat="1" ht="18" customHeight="1">
      <c r="A645" s="104">
        <v>36</v>
      </c>
      <c r="B645" s="60" t="s">
        <v>520</v>
      </c>
      <c r="C645" s="61"/>
      <c r="D645" s="104"/>
      <c r="E645" s="60" t="s">
        <v>329</v>
      </c>
      <c r="F645" s="61" t="s">
        <v>350</v>
      </c>
      <c r="G645" s="104">
        <v>1</v>
      </c>
      <c r="H645" s="60">
        <v>30</v>
      </c>
      <c r="I645" s="61">
        <v>0</v>
      </c>
      <c r="J645" s="104">
        <v>40</v>
      </c>
      <c r="K645" s="87">
        <f t="shared" si="34"/>
        <v>1.2</v>
      </c>
      <c r="L645" s="87">
        <f t="shared" si="35"/>
        <v>0</v>
      </c>
      <c r="M645" s="46">
        <f t="shared" si="36"/>
        <v>36</v>
      </c>
      <c r="N645" s="367"/>
      <c r="O645" s="354"/>
      <c r="P645" s="352">
        <v>108</v>
      </c>
      <c r="Q645" s="354"/>
      <c r="R645" s="352"/>
      <c r="S645" s="358"/>
      <c r="T645" s="354"/>
      <c r="U645" s="358"/>
      <c r="V645" s="354"/>
      <c r="W645" s="261"/>
      <c r="X645" s="354"/>
      <c r="Y645" s="352"/>
      <c r="Z645" s="350"/>
      <c r="AA645" s="350"/>
      <c r="AB645" s="361"/>
      <c r="AC645" s="363">
        <f>P645</f>
        <v>108</v>
      </c>
      <c r="AD645" s="61"/>
      <c r="AE645" s="104"/>
      <c r="AF645" s="60"/>
      <c r="AG645" s="61"/>
      <c r="AH645" s="104"/>
      <c r="AI645" s="60"/>
      <c r="AJ645" s="61"/>
      <c r="AK645" s="104"/>
      <c r="AL645" s="60"/>
      <c r="AM645" s="61"/>
      <c r="AN645" s="104"/>
      <c r="AO645" s="60"/>
      <c r="AP645" s="61"/>
      <c r="AQ645" s="104"/>
      <c r="AR645" s="60"/>
      <c r="AS645" s="61"/>
      <c r="AT645" s="104"/>
      <c r="AU645" s="60"/>
      <c r="AV645" s="61"/>
      <c r="AW645" s="104"/>
      <c r="AX645" s="60"/>
      <c r="AY645" s="61"/>
      <c r="AZ645" s="104"/>
      <c r="BA645" s="60"/>
      <c r="BB645" s="61"/>
      <c r="BC645" s="104"/>
      <c r="BD645" s="60"/>
      <c r="BE645" s="61"/>
      <c r="BF645" s="104"/>
      <c r="BG645" s="60"/>
      <c r="BH645" s="61"/>
      <c r="BI645" s="104"/>
      <c r="BJ645" s="60"/>
      <c r="BK645" s="61"/>
      <c r="BL645" s="104"/>
      <c r="BM645" s="60"/>
      <c r="BN645" s="61"/>
      <c r="BO645" s="104"/>
      <c r="BP645" s="60"/>
      <c r="BQ645" s="61"/>
      <c r="BR645" s="104"/>
      <c r="BS645" s="60"/>
      <c r="BT645" s="61"/>
      <c r="BU645" s="104"/>
      <c r="BV645" s="60"/>
      <c r="BW645" s="61"/>
      <c r="BX645" s="104"/>
      <c r="BY645" s="60"/>
      <c r="BZ645" s="61"/>
      <c r="CA645" s="104"/>
      <c r="CB645" s="60"/>
      <c r="CC645" s="61"/>
      <c r="CD645" s="104"/>
      <c r="CE645" s="60"/>
      <c r="CF645" s="61"/>
      <c r="CG645" s="104"/>
      <c r="CH645" s="60"/>
      <c r="CI645" s="61"/>
      <c r="CJ645" s="104"/>
      <c r="CK645" s="60"/>
      <c r="CL645" s="61"/>
      <c r="CM645" s="104"/>
      <c r="CN645" s="60"/>
      <c r="CO645" s="61"/>
      <c r="CP645" s="104"/>
      <c r="CQ645" s="60"/>
      <c r="CR645" s="61"/>
      <c r="CS645" s="104"/>
      <c r="CT645" s="60"/>
      <c r="CU645" s="61"/>
      <c r="CV645" s="104"/>
      <c r="CW645" s="60"/>
      <c r="CX645" s="61"/>
      <c r="CY645" s="104"/>
      <c r="CZ645" s="60"/>
      <c r="DA645" s="61"/>
      <c r="DB645" s="104"/>
      <c r="DC645" s="60"/>
      <c r="DD645" s="61"/>
      <c r="DE645" s="104"/>
      <c r="DF645" s="60"/>
      <c r="DG645" s="61"/>
      <c r="DH645" s="104"/>
      <c r="DI645" s="60"/>
      <c r="DJ645" s="61"/>
      <c r="DK645" s="104"/>
      <c r="DL645" s="60"/>
      <c r="DM645" s="61"/>
      <c r="DN645" s="104"/>
      <c r="DO645" s="60"/>
      <c r="DP645" s="61"/>
      <c r="DQ645" s="104"/>
      <c r="DR645" s="60"/>
      <c r="DS645" s="61"/>
      <c r="DT645" s="104"/>
      <c r="DU645" s="60"/>
      <c r="DV645" s="61"/>
      <c r="DW645" s="104"/>
      <c r="DX645" s="60"/>
      <c r="DY645" s="61"/>
      <c r="DZ645" s="104"/>
      <c r="EA645" s="60"/>
      <c r="EB645" s="61"/>
      <c r="EC645" s="104"/>
      <c r="ED645" s="60"/>
      <c r="EE645" s="61"/>
      <c r="EF645" s="104"/>
      <c r="EG645" s="60"/>
      <c r="EH645" s="61"/>
      <c r="EI645" s="104"/>
      <c r="EJ645" s="60"/>
      <c r="EK645" s="61"/>
      <c r="EL645" s="104"/>
      <c r="EM645" s="60"/>
      <c r="EN645" s="61"/>
      <c r="EO645" s="104"/>
      <c r="EP645" s="60"/>
      <c r="EQ645" s="61"/>
      <c r="ER645" s="104"/>
      <c r="ES645" s="60"/>
      <c r="ET645" s="61"/>
      <c r="EU645" s="104"/>
      <c r="EV645" s="60"/>
      <c r="EW645" s="61"/>
      <c r="EX645" s="104"/>
      <c r="EY645" s="60"/>
      <c r="EZ645" s="61"/>
      <c r="FA645" s="104"/>
      <c r="FB645" s="60"/>
      <c r="FC645" s="61"/>
      <c r="FD645" s="104"/>
      <c r="FE645" s="60"/>
      <c r="FF645" s="61"/>
      <c r="FG645" s="104"/>
      <c r="FH645" s="60"/>
      <c r="FI645" s="61"/>
      <c r="FJ645" s="104"/>
      <c r="FK645" s="60"/>
      <c r="FL645" s="61"/>
      <c r="FM645" s="104"/>
      <c r="FN645" s="60"/>
      <c r="FO645" s="61"/>
      <c r="FP645" s="104"/>
      <c r="FQ645" s="60"/>
      <c r="FR645" s="61"/>
      <c r="FS645" s="104"/>
      <c r="FT645" s="60"/>
      <c r="FU645" s="61"/>
      <c r="FV645" s="104"/>
      <c r="FW645" s="60"/>
      <c r="FX645" s="61"/>
      <c r="FY645" s="104"/>
      <c r="FZ645" s="60"/>
      <c r="GA645" s="61"/>
      <c r="GB645" s="104"/>
      <c r="GC645" s="60"/>
      <c r="GD645" s="61"/>
      <c r="GE645" s="104"/>
      <c r="GF645" s="60"/>
      <c r="GG645" s="61"/>
      <c r="GH645" s="104"/>
      <c r="GI645" s="60"/>
      <c r="GJ645" s="61"/>
      <c r="GK645" s="104"/>
      <c r="GL645" s="60"/>
      <c r="GM645" s="61"/>
      <c r="GN645" s="104"/>
      <c r="GO645" s="60"/>
      <c r="GP645" s="61"/>
      <c r="GQ645" s="104"/>
      <c r="GR645" s="60"/>
      <c r="GS645" s="61"/>
      <c r="GT645" s="104"/>
      <c r="GU645" s="60"/>
      <c r="GV645" s="61"/>
      <c r="GW645" s="104"/>
      <c r="GX645" s="60"/>
      <c r="GY645" s="61"/>
      <c r="GZ645" s="104"/>
      <c r="HA645" s="60"/>
      <c r="HB645" s="61"/>
      <c r="HC645" s="104"/>
      <c r="HD645" s="60"/>
      <c r="HE645" s="61"/>
      <c r="HF645" s="104"/>
      <c r="HG645" s="60"/>
      <c r="HH645" s="61"/>
      <c r="HI645" s="104"/>
      <c r="HJ645" s="60"/>
      <c r="HK645" s="61"/>
      <c r="HL645" s="104"/>
      <c r="HM645" s="60"/>
      <c r="HN645" s="61"/>
      <c r="HO645" s="104"/>
      <c r="HP645" s="60"/>
      <c r="HQ645" s="61"/>
      <c r="HR645" s="104"/>
      <c r="HS645" s="60"/>
      <c r="HT645" s="61"/>
      <c r="HU645" s="104"/>
      <c r="HV645" s="60"/>
      <c r="HW645" s="61"/>
      <c r="HX645" s="104"/>
      <c r="HY645" s="60"/>
      <c r="HZ645" s="61"/>
      <c r="IA645" s="104"/>
      <c r="IB645" s="60"/>
      <c r="IC645" s="61"/>
      <c r="ID645" s="104"/>
      <c r="IE645" s="60"/>
      <c r="IF645" s="61"/>
      <c r="IG645" s="104"/>
      <c r="IH645" s="60"/>
      <c r="II645" s="61"/>
      <c r="IJ645" s="104"/>
      <c r="IK645" s="60"/>
      <c r="IL645" s="61"/>
      <c r="IM645" s="104"/>
      <c r="IN645" s="60"/>
      <c r="IO645" s="61"/>
      <c r="IP645" s="104"/>
      <c r="IQ645" s="60"/>
      <c r="IR645" s="61"/>
      <c r="IS645" s="104"/>
      <c r="IT645" s="60"/>
      <c r="IU645" s="61"/>
      <c r="IV645" s="104"/>
      <c r="IW645" s="60"/>
      <c r="IX645" s="61"/>
      <c r="IY645" s="104"/>
      <c r="IZ645" s="60"/>
      <c r="JA645" s="61"/>
      <c r="JB645" s="104"/>
      <c r="JC645" s="60"/>
      <c r="JD645" s="61"/>
      <c r="JE645" s="104"/>
      <c r="JF645" s="60"/>
      <c r="JG645" s="61"/>
      <c r="JH645" s="104"/>
      <c r="JI645" s="60"/>
      <c r="JJ645" s="61"/>
      <c r="JK645" s="104"/>
      <c r="JL645" s="60"/>
      <c r="JM645" s="61"/>
      <c r="JN645" s="104"/>
      <c r="JO645" s="60"/>
      <c r="JP645" s="61"/>
      <c r="JQ645" s="104"/>
      <c r="JR645" s="60"/>
      <c r="JS645" s="61"/>
      <c r="JT645" s="104"/>
      <c r="JU645" s="60"/>
      <c r="JV645" s="61"/>
      <c r="JW645" s="104"/>
      <c r="JX645" s="60"/>
      <c r="JY645" s="61"/>
      <c r="JZ645" s="104"/>
      <c r="KA645" s="60"/>
      <c r="KB645" s="61"/>
      <c r="KC645" s="104"/>
      <c r="KD645" s="60"/>
      <c r="KE645" s="61"/>
      <c r="KF645" s="104"/>
      <c r="KG645" s="60"/>
      <c r="KH645" s="61"/>
      <c r="KI645" s="104"/>
      <c r="KJ645" s="60"/>
      <c r="KK645" s="61"/>
      <c r="KL645" s="104"/>
      <c r="KM645" s="60"/>
      <c r="KN645" s="61"/>
      <c r="KO645" s="104"/>
      <c r="KP645" s="60"/>
      <c r="KQ645" s="61"/>
      <c r="KR645" s="104"/>
      <c r="KS645" s="60"/>
      <c r="KT645" s="61"/>
      <c r="KU645" s="104"/>
      <c r="KV645" s="60"/>
      <c r="KW645" s="61"/>
      <c r="KX645" s="104"/>
      <c r="KY645" s="60"/>
      <c r="KZ645" s="61"/>
      <c r="LA645" s="104"/>
      <c r="LB645" s="60"/>
      <c r="LC645" s="61"/>
      <c r="LD645" s="104"/>
      <c r="LE645" s="60"/>
      <c r="LF645" s="61"/>
      <c r="LG645" s="104"/>
      <c r="LH645" s="60"/>
      <c r="LI645" s="61"/>
      <c r="LJ645" s="104"/>
      <c r="LK645" s="60"/>
      <c r="LL645" s="61"/>
      <c r="LM645" s="104"/>
      <c r="LN645" s="60"/>
      <c r="LO645" s="61"/>
      <c r="LP645" s="104"/>
      <c r="LQ645" s="60"/>
      <c r="LR645" s="61"/>
      <c r="LS645" s="104"/>
      <c r="LT645" s="60"/>
      <c r="LU645" s="61"/>
      <c r="LV645" s="104"/>
      <c r="LW645" s="60"/>
      <c r="LX645" s="61"/>
      <c r="LY645" s="104"/>
      <c r="LZ645" s="60"/>
      <c r="MA645" s="61"/>
      <c r="MB645" s="104"/>
      <c r="MC645" s="60"/>
      <c r="MD645" s="61"/>
      <c r="ME645" s="104"/>
      <c r="MF645" s="60"/>
      <c r="MG645" s="61"/>
      <c r="MH645" s="104"/>
      <c r="MI645" s="60"/>
      <c r="MJ645" s="61"/>
      <c r="MK645" s="104"/>
      <c r="ML645" s="60"/>
      <c r="MM645" s="61"/>
      <c r="MN645" s="104"/>
      <c r="MO645" s="60"/>
      <c r="MP645" s="61"/>
      <c r="MQ645" s="104"/>
      <c r="MR645" s="60"/>
      <c r="MS645" s="61"/>
      <c r="MT645" s="104"/>
      <c r="MU645" s="60"/>
      <c r="MV645" s="61"/>
      <c r="MW645" s="104"/>
      <c r="MX645" s="60"/>
      <c r="MY645" s="61"/>
      <c r="MZ645" s="104"/>
      <c r="NA645" s="60"/>
      <c r="NB645" s="61"/>
      <c r="NC645" s="104"/>
      <c r="ND645" s="60"/>
      <c r="NE645" s="61"/>
      <c r="NF645" s="104"/>
      <c r="NG645" s="60"/>
      <c r="NH645" s="61"/>
      <c r="NI645" s="104"/>
      <c r="NJ645" s="60"/>
      <c r="NK645" s="61"/>
      <c r="NL645" s="104"/>
      <c r="NM645" s="60"/>
      <c r="NN645" s="61"/>
      <c r="NO645" s="104"/>
      <c r="NP645" s="60"/>
      <c r="NQ645" s="61"/>
      <c r="NR645" s="104"/>
      <c r="NS645" s="60"/>
      <c r="NT645" s="61"/>
      <c r="NU645" s="104"/>
      <c r="NV645" s="60"/>
      <c r="NW645" s="61"/>
      <c r="NX645" s="104"/>
      <c r="NY645" s="60"/>
      <c r="NZ645" s="61"/>
      <c r="OA645" s="104"/>
      <c r="OB645" s="60"/>
      <c r="OC645" s="61"/>
      <c r="OD645" s="104"/>
      <c r="OE645" s="60"/>
      <c r="OF645" s="61"/>
      <c r="OG645" s="104"/>
      <c r="OH645" s="60"/>
      <c r="OI645" s="61"/>
      <c r="OJ645" s="104"/>
      <c r="OK645" s="60"/>
      <c r="OL645" s="61"/>
      <c r="OM645" s="104"/>
      <c r="ON645" s="60"/>
      <c r="OO645" s="61"/>
      <c r="OP645" s="104"/>
      <c r="OQ645" s="60"/>
      <c r="OR645" s="61"/>
      <c r="OS645" s="104"/>
      <c r="OT645" s="60"/>
      <c r="OU645" s="61"/>
      <c r="OV645" s="104"/>
      <c r="OW645" s="60"/>
      <c r="OX645" s="61"/>
      <c r="OY645" s="104"/>
      <c r="OZ645" s="60"/>
      <c r="PA645" s="61"/>
      <c r="PB645" s="104"/>
      <c r="PC645" s="60"/>
      <c r="PD645" s="61"/>
      <c r="PE645" s="104"/>
      <c r="PF645" s="60"/>
      <c r="PG645" s="61"/>
      <c r="PH645" s="104"/>
      <c r="PI645" s="60"/>
      <c r="PJ645" s="61"/>
      <c r="PK645" s="104"/>
      <c r="PL645" s="60"/>
      <c r="PM645" s="61"/>
      <c r="PN645" s="104"/>
      <c r="PO645" s="60"/>
      <c r="PP645" s="61"/>
      <c r="PQ645" s="104"/>
      <c r="PR645" s="60"/>
      <c r="PS645" s="61"/>
      <c r="PT645" s="104"/>
      <c r="PU645" s="60"/>
      <c r="PV645" s="61"/>
      <c r="PW645" s="104"/>
      <c r="PX645" s="60"/>
      <c r="PY645" s="61"/>
      <c r="PZ645" s="104"/>
      <c r="QA645" s="60"/>
      <c r="QB645" s="61"/>
      <c r="QC645" s="104"/>
      <c r="QD645" s="60"/>
      <c r="QE645" s="61"/>
      <c r="QF645" s="104"/>
      <c r="QG645" s="60"/>
      <c r="QH645" s="61"/>
      <c r="QI645" s="104"/>
      <c r="QJ645" s="60"/>
      <c r="QK645" s="61"/>
      <c r="QL645" s="104"/>
      <c r="QM645" s="60"/>
      <c r="QN645" s="61"/>
      <c r="QO645" s="104"/>
      <c r="QP645" s="60"/>
      <c r="QQ645" s="61"/>
      <c r="QR645" s="104"/>
      <c r="QS645" s="60"/>
      <c r="QT645" s="61"/>
      <c r="QU645" s="104"/>
      <c r="QV645" s="60"/>
      <c r="QW645" s="61"/>
      <c r="QX645" s="104"/>
      <c r="QY645" s="60"/>
      <c r="QZ645" s="61"/>
      <c r="RA645" s="104"/>
      <c r="RB645" s="60"/>
      <c r="RC645" s="61"/>
      <c r="RD645" s="104"/>
      <c r="RE645" s="60"/>
      <c r="RF645" s="61"/>
      <c r="RG645" s="104"/>
      <c r="RH645" s="60"/>
      <c r="RI645" s="61"/>
      <c r="RJ645" s="104"/>
      <c r="RK645" s="60"/>
      <c r="RL645" s="61"/>
      <c r="RM645" s="104"/>
      <c r="RN645" s="60"/>
      <c r="RO645" s="61"/>
      <c r="RP645" s="104"/>
      <c r="RQ645" s="60"/>
      <c r="RR645" s="61"/>
      <c r="RS645" s="104"/>
      <c r="RT645" s="60"/>
      <c r="RU645" s="61"/>
      <c r="RV645" s="104"/>
      <c r="RW645" s="60"/>
      <c r="RX645" s="61"/>
      <c r="RY645" s="104"/>
      <c r="RZ645" s="60"/>
      <c r="SA645" s="61"/>
      <c r="SB645" s="104"/>
      <c r="SC645" s="60"/>
      <c r="SD645" s="61"/>
      <c r="SE645" s="104"/>
      <c r="SF645" s="60"/>
      <c r="SG645" s="61"/>
      <c r="SH645" s="104"/>
      <c r="SI645" s="60"/>
      <c r="SJ645" s="61"/>
      <c r="SK645" s="104"/>
      <c r="SL645" s="60"/>
      <c r="SM645" s="61"/>
      <c r="SN645" s="104"/>
      <c r="SO645" s="60"/>
      <c r="SP645" s="61"/>
      <c r="SQ645" s="104"/>
      <c r="SR645" s="60"/>
      <c r="SS645" s="61"/>
      <c r="ST645" s="104"/>
      <c r="SU645" s="60"/>
      <c r="SV645" s="61"/>
      <c r="SW645" s="104"/>
      <c r="SX645" s="60"/>
      <c r="SY645" s="61"/>
      <c r="SZ645" s="104"/>
      <c r="TA645" s="60"/>
      <c r="TB645" s="61"/>
      <c r="TC645" s="104"/>
      <c r="TD645" s="60"/>
      <c r="TE645" s="61"/>
      <c r="TF645" s="104"/>
      <c r="TG645" s="60"/>
      <c r="TH645" s="61"/>
      <c r="TI645" s="104"/>
      <c r="TJ645" s="60"/>
      <c r="TK645" s="61"/>
      <c r="TL645" s="104"/>
      <c r="TM645" s="60"/>
      <c r="TN645" s="61"/>
      <c r="TO645" s="104"/>
      <c r="TP645" s="60"/>
      <c r="TQ645" s="61"/>
      <c r="TR645" s="104"/>
      <c r="TS645" s="60"/>
      <c r="TT645" s="61"/>
      <c r="TU645" s="104"/>
      <c r="TV645" s="60"/>
      <c r="TW645" s="61"/>
      <c r="TX645" s="104"/>
      <c r="TY645" s="60"/>
      <c r="TZ645" s="61"/>
      <c r="UA645" s="104"/>
      <c r="UB645" s="60"/>
      <c r="UC645" s="61"/>
      <c r="UD645" s="104"/>
      <c r="UE645" s="60"/>
      <c r="UF645" s="61"/>
      <c r="UG645" s="104"/>
      <c r="UH645" s="60"/>
      <c r="UI645" s="61"/>
      <c r="UJ645" s="104"/>
      <c r="UK645" s="60"/>
      <c r="UL645" s="61"/>
      <c r="UM645" s="104"/>
      <c r="UN645" s="60"/>
      <c r="UO645" s="61"/>
      <c r="UP645" s="104"/>
      <c r="UQ645" s="60"/>
      <c r="UR645" s="61"/>
      <c r="US645" s="104"/>
      <c r="UT645" s="60"/>
      <c r="UU645" s="61"/>
      <c r="UV645" s="104"/>
      <c r="UW645" s="60"/>
      <c r="UX645" s="61"/>
      <c r="UY645" s="104"/>
      <c r="UZ645" s="60"/>
      <c r="VA645" s="61"/>
      <c r="VB645" s="104"/>
      <c r="VC645" s="60"/>
      <c r="VD645" s="61"/>
      <c r="VE645" s="104"/>
      <c r="VF645" s="60"/>
      <c r="VG645" s="61"/>
      <c r="VH645" s="104"/>
      <c r="VI645" s="60"/>
      <c r="VJ645" s="61"/>
      <c r="VK645" s="104"/>
      <c r="VL645" s="60"/>
      <c r="VM645" s="61"/>
      <c r="VN645" s="104"/>
      <c r="VO645" s="60"/>
      <c r="VP645" s="61"/>
      <c r="VQ645" s="104"/>
      <c r="VR645" s="60"/>
      <c r="VS645" s="61"/>
      <c r="VT645" s="104"/>
      <c r="VU645" s="60"/>
      <c r="VV645" s="61"/>
      <c r="VW645" s="104"/>
      <c r="VX645" s="60"/>
      <c r="VY645" s="61"/>
      <c r="VZ645" s="104"/>
      <c r="WA645" s="60"/>
      <c r="WB645" s="61"/>
      <c r="WC645" s="104"/>
      <c r="WD645" s="60"/>
      <c r="WE645" s="61"/>
      <c r="WF645" s="104"/>
      <c r="WG645" s="60"/>
      <c r="WH645" s="61"/>
      <c r="WI645" s="104"/>
      <c r="WJ645" s="60"/>
      <c r="WK645" s="61"/>
      <c r="WL645" s="104"/>
      <c r="WM645" s="60"/>
      <c r="WN645" s="61"/>
      <c r="WO645" s="104"/>
      <c r="WP645" s="60"/>
      <c r="WQ645" s="61"/>
      <c r="WR645" s="104"/>
      <c r="WS645" s="60"/>
      <c r="WT645" s="61"/>
      <c r="WU645" s="104"/>
      <c r="WV645" s="60"/>
      <c r="WW645" s="61"/>
      <c r="WX645" s="104"/>
      <c r="WY645" s="60"/>
      <c r="WZ645" s="61"/>
      <c r="XA645" s="104"/>
      <c r="XB645" s="60"/>
      <c r="XC645" s="61"/>
      <c r="XD645" s="104"/>
      <c r="XE645" s="60"/>
      <c r="XF645" s="61"/>
      <c r="XG645" s="104"/>
      <c r="XH645" s="60"/>
      <c r="XI645" s="61"/>
      <c r="XJ645" s="104"/>
      <c r="XK645" s="60"/>
      <c r="XL645" s="61"/>
      <c r="XM645" s="104"/>
      <c r="XN645" s="60"/>
      <c r="XO645" s="61"/>
      <c r="XP645" s="104"/>
      <c r="XQ645" s="60"/>
      <c r="XR645" s="61"/>
      <c r="XS645" s="104"/>
      <c r="XT645" s="60"/>
      <c r="XU645" s="61"/>
      <c r="XV645" s="104"/>
      <c r="XW645" s="60"/>
      <c r="XX645" s="61"/>
      <c r="XY645" s="104"/>
      <c r="XZ645" s="60"/>
      <c r="YA645" s="61"/>
      <c r="YB645" s="104"/>
      <c r="YC645" s="60"/>
      <c r="YD645" s="61"/>
      <c r="YE645" s="104"/>
      <c r="YF645" s="60"/>
      <c r="YG645" s="61"/>
      <c r="YH645" s="104"/>
      <c r="YI645" s="60"/>
      <c r="YJ645" s="61"/>
      <c r="YK645" s="104"/>
      <c r="YL645" s="60"/>
      <c r="YM645" s="61"/>
      <c r="YN645" s="104"/>
      <c r="YO645" s="60"/>
      <c r="YP645" s="61"/>
      <c r="YQ645" s="104"/>
      <c r="YR645" s="60"/>
      <c r="YS645" s="61"/>
      <c r="YT645" s="104"/>
      <c r="YU645" s="60"/>
      <c r="YV645" s="61"/>
      <c r="YW645" s="104"/>
      <c r="YX645" s="60"/>
      <c r="YY645" s="61"/>
      <c r="YZ645" s="104"/>
      <c r="ZA645" s="60"/>
      <c r="ZB645" s="61"/>
      <c r="ZC645" s="104"/>
      <c r="ZD645" s="60"/>
      <c r="ZE645" s="61"/>
      <c r="ZF645" s="104"/>
      <c r="ZG645" s="60"/>
      <c r="ZH645" s="61"/>
      <c r="ZI645" s="104"/>
      <c r="ZJ645" s="60"/>
      <c r="ZK645" s="61"/>
      <c r="ZL645" s="104"/>
      <c r="ZM645" s="60"/>
      <c r="ZN645" s="61"/>
      <c r="ZO645" s="104"/>
      <c r="ZP645" s="60"/>
      <c r="ZQ645" s="61"/>
      <c r="ZR645" s="104"/>
      <c r="ZS645" s="60"/>
      <c r="ZT645" s="61"/>
      <c r="ZU645" s="104"/>
      <c r="ZV645" s="60"/>
      <c r="ZW645" s="61"/>
      <c r="ZX645" s="104"/>
      <c r="ZY645" s="60"/>
      <c r="ZZ645" s="61"/>
      <c r="AAA645" s="104"/>
      <c r="AAB645" s="60"/>
      <c r="AAC645" s="61"/>
      <c r="AAD645" s="104"/>
      <c r="AAE645" s="60"/>
      <c r="AAF645" s="61"/>
      <c r="AAG645" s="104"/>
      <c r="AAH645" s="60"/>
      <c r="AAI645" s="61"/>
      <c r="AAJ645" s="104"/>
      <c r="AAK645" s="60"/>
      <c r="AAL645" s="61"/>
      <c r="AAM645" s="104"/>
      <c r="AAN645" s="60"/>
      <c r="AAO645" s="61"/>
      <c r="AAP645" s="104"/>
      <c r="AAQ645" s="60"/>
      <c r="AAR645" s="61"/>
      <c r="AAS645" s="104"/>
      <c r="AAT645" s="60"/>
      <c r="AAU645" s="61"/>
      <c r="AAV645" s="104"/>
      <c r="AAW645" s="60"/>
      <c r="AAX645" s="61"/>
      <c r="AAY645" s="104"/>
      <c r="AAZ645" s="60"/>
      <c r="ABA645" s="61"/>
      <c r="ABB645" s="104"/>
      <c r="ABC645" s="60"/>
      <c r="ABD645" s="61"/>
      <c r="ABE645" s="104"/>
      <c r="ABF645" s="60"/>
      <c r="ABG645" s="61"/>
      <c r="ABH645" s="104"/>
      <c r="ABI645" s="60"/>
      <c r="ABJ645" s="61"/>
      <c r="ABK645" s="104"/>
      <c r="ABL645" s="60"/>
      <c r="ABM645" s="61"/>
      <c r="ABN645" s="104"/>
      <c r="ABO645" s="60"/>
      <c r="ABP645" s="61"/>
      <c r="ABQ645" s="104"/>
      <c r="ABR645" s="60"/>
      <c r="ABS645" s="61"/>
      <c r="ABT645" s="104"/>
      <c r="ABU645" s="60"/>
      <c r="ABV645" s="61"/>
      <c r="ABW645" s="104"/>
      <c r="ABX645" s="60"/>
      <c r="ABY645" s="61"/>
      <c r="ABZ645" s="104"/>
      <c r="ACA645" s="60"/>
      <c r="ACB645" s="61"/>
      <c r="ACC645" s="104"/>
      <c r="ACD645" s="60"/>
      <c r="ACE645" s="61"/>
      <c r="ACF645" s="104"/>
      <c r="ACG645" s="60"/>
      <c r="ACH645" s="61"/>
      <c r="ACI645" s="104"/>
      <c r="ACJ645" s="60"/>
      <c r="ACK645" s="61"/>
      <c r="ACL645" s="104"/>
      <c r="ACM645" s="60"/>
      <c r="ACN645" s="61"/>
      <c r="ACO645" s="104"/>
      <c r="ACP645" s="60"/>
      <c r="ACQ645" s="61"/>
      <c r="ACR645" s="104"/>
      <c r="ACS645" s="60"/>
      <c r="ACT645" s="61"/>
      <c r="ACU645" s="104"/>
      <c r="ACV645" s="60"/>
      <c r="ACW645" s="61"/>
      <c r="ACX645" s="104"/>
      <c r="ACY645" s="60"/>
      <c r="ACZ645" s="61"/>
      <c r="ADA645" s="104"/>
      <c r="ADB645" s="60"/>
      <c r="ADC645" s="61"/>
      <c r="ADD645" s="104"/>
      <c r="ADE645" s="60"/>
      <c r="ADF645" s="61"/>
      <c r="ADG645" s="104"/>
      <c r="ADH645" s="60"/>
      <c r="ADI645" s="61"/>
      <c r="ADJ645" s="104"/>
      <c r="ADK645" s="60"/>
      <c r="ADL645" s="61"/>
      <c r="ADM645" s="104"/>
      <c r="ADN645" s="60"/>
      <c r="ADO645" s="61"/>
      <c r="ADP645" s="104"/>
      <c r="ADQ645" s="60"/>
      <c r="ADR645" s="61"/>
      <c r="ADS645" s="104"/>
      <c r="ADT645" s="60"/>
      <c r="ADU645" s="61"/>
      <c r="ADV645" s="104"/>
      <c r="ADW645" s="60"/>
      <c r="ADX645" s="61"/>
      <c r="ADY645" s="104"/>
      <c r="ADZ645" s="60"/>
      <c r="AEA645" s="61"/>
      <c r="AEB645" s="104"/>
      <c r="AEC645" s="60"/>
      <c r="AED645" s="61"/>
      <c r="AEE645" s="104"/>
      <c r="AEF645" s="60"/>
      <c r="AEG645" s="61"/>
      <c r="AEH645" s="104"/>
      <c r="AEI645" s="60"/>
      <c r="AEJ645" s="61"/>
      <c r="AEK645" s="104"/>
      <c r="AEL645" s="60"/>
      <c r="AEM645" s="61"/>
      <c r="AEN645" s="104"/>
      <c r="AEO645" s="60"/>
      <c r="AEP645" s="61"/>
      <c r="AEQ645" s="104"/>
      <c r="AER645" s="60"/>
      <c r="AES645" s="61"/>
      <c r="AET645" s="104"/>
      <c r="AEU645" s="60"/>
      <c r="AEV645" s="61"/>
      <c r="AEW645" s="104"/>
      <c r="AEX645" s="60"/>
      <c r="AEY645" s="61"/>
      <c r="AEZ645" s="104"/>
      <c r="AFA645" s="60"/>
      <c r="AFB645" s="61"/>
      <c r="AFC645" s="104"/>
      <c r="AFD645" s="60"/>
      <c r="AFE645" s="61"/>
      <c r="AFF645" s="104"/>
      <c r="AFG645" s="60"/>
      <c r="AFH645" s="61"/>
      <c r="AFI645" s="104"/>
      <c r="AFJ645" s="60"/>
      <c r="AFK645" s="61"/>
      <c r="AFL645" s="104"/>
      <c r="AFM645" s="60"/>
      <c r="AFN645" s="61"/>
      <c r="AFO645" s="104"/>
      <c r="AFP645" s="60"/>
      <c r="AFQ645" s="61"/>
      <c r="AFR645" s="104"/>
      <c r="AFS645" s="60"/>
      <c r="AFT645" s="61"/>
      <c r="AFU645" s="104"/>
      <c r="AFV645" s="60"/>
      <c r="AFW645" s="61"/>
      <c r="AFX645" s="104"/>
      <c r="AFY645" s="60"/>
      <c r="AFZ645" s="61"/>
      <c r="AGA645" s="104"/>
      <c r="AGB645" s="60"/>
      <c r="AGC645" s="61"/>
      <c r="AGD645" s="104"/>
      <c r="AGE645" s="60"/>
      <c r="AGF645" s="61"/>
      <c r="AGG645" s="104"/>
      <c r="AGH645" s="60"/>
      <c r="AGI645" s="61"/>
      <c r="AGJ645" s="104"/>
      <c r="AGK645" s="60"/>
      <c r="AGL645" s="61"/>
      <c r="AGM645" s="104"/>
      <c r="AGN645" s="60"/>
      <c r="AGO645" s="61"/>
      <c r="AGP645" s="104"/>
      <c r="AGQ645" s="60"/>
      <c r="AGR645" s="61"/>
      <c r="AGS645" s="104"/>
      <c r="AGT645" s="60"/>
      <c r="AGU645" s="61"/>
      <c r="AGV645" s="104"/>
      <c r="AGW645" s="60"/>
      <c r="AGX645" s="61"/>
      <c r="AGY645" s="104"/>
      <c r="AGZ645" s="60"/>
      <c r="AHA645" s="61"/>
      <c r="AHB645" s="104"/>
      <c r="AHC645" s="60"/>
      <c r="AHD645" s="61"/>
      <c r="AHE645" s="104"/>
      <c r="AHF645" s="60"/>
      <c r="AHG645" s="61"/>
      <c r="AHH645" s="104"/>
      <c r="AHI645" s="60"/>
      <c r="AHJ645" s="61"/>
      <c r="AHK645" s="104"/>
      <c r="AHL645" s="60"/>
      <c r="AHM645" s="61"/>
      <c r="AHN645" s="104"/>
      <c r="AHO645" s="60"/>
      <c r="AHP645" s="61"/>
      <c r="AHQ645" s="104"/>
      <c r="AHR645" s="60"/>
      <c r="AHS645" s="61"/>
      <c r="AHT645" s="104"/>
      <c r="AHU645" s="60"/>
      <c r="AHV645" s="61"/>
      <c r="AHW645" s="104"/>
      <c r="AHX645" s="60"/>
      <c r="AHY645" s="61"/>
      <c r="AHZ645" s="104"/>
      <c r="AIA645" s="60"/>
      <c r="AIB645" s="61"/>
      <c r="AIC645" s="104"/>
      <c r="AID645" s="60"/>
      <c r="AIE645" s="61"/>
      <c r="AIF645" s="104"/>
      <c r="AIG645" s="60"/>
      <c r="AIH645" s="61"/>
      <c r="AII645" s="104"/>
      <c r="AIJ645" s="60"/>
      <c r="AIK645" s="61"/>
      <c r="AIL645" s="104"/>
      <c r="AIM645" s="60"/>
      <c r="AIN645" s="61"/>
      <c r="AIO645" s="104"/>
      <c r="AIP645" s="60"/>
      <c r="AIQ645" s="61"/>
      <c r="AIR645" s="104"/>
      <c r="AIS645" s="60"/>
      <c r="AIT645" s="61"/>
      <c r="AIU645" s="104"/>
      <c r="AIV645" s="60"/>
      <c r="AIW645" s="61"/>
      <c r="AIX645" s="104"/>
      <c r="AIY645" s="60"/>
      <c r="AIZ645" s="61"/>
      <c r="AJA645" s="104"/>
      <c r="AJB645" s="60"/>
      <c r="AJC645" s="61"/>
      <c r="AJD645" s="104"/>
      <c r="AJE645" s="60"/>
      <c r="AJF645" s="61"/>
      <c r="AJG645" s="104"/>
      <c r="AJH645" s="60"/>
      <c r="AJI645" s="61"/>
      <c r="AJJ645" s="104"/>
      <c r="AJK645" s="60"/>
      <c r="AJL645" s="61"/>
      <c r="AJM645" s="104"/>
      <c r="AJN645" s="60"/>
      <c r="AJO645" s="61"/>
      <c r="AJP645" s="104"/>
      <c r="AJQ645" s="60"/>
      <c r="AJR645" s="61"/>
      <c r="AJS645" s="104"/>
      <c r="AJT645" s="60"/>
      <c r="AJU645" s="61"/>
      <c r="AJV645" s="104"/>
      <c r="AJW645" s="60"/>
      <c r="AJX645" s="61"/>
      <c r="AJY645" s="104"/>
      <c r="AJZ645" s="60"/>
      <c r="AKA645" s="61"/>
      <c r="AKB645" s="104"/>
      <c r="AKC645" s="60"/>
      <c r="AKD645" s="61"/>
      <c r="AKE645" s="104"/>
      <c r="AKF645" s="60"/>
      <c r="AKG645" s="61"/>
      <c r="AKH645" s="104"/>
      <c r="AKI645" s="60"/>
      <c r="AKJ645" s="61"/>
      <c r="AKK645" s="104"/>
      <c r="AKL645" s="60"/>
      <c r="AKM645" s="61"/>
      <c r="AKN645" s="104"/>
      <c r="AKO645" s="60"/>
      <c r="AKP645" s="61"/>
      <c r="AKQ645" s="104"/>
      <c r="AKR645" s="60"/>
      <c r="AKS645" s="61"/>
      <c r="AKT645" s="104"/>
      <c r="AKU645" s="60"/>
      <c r="AKV645" s="61"/>
      <c r="AKW645" s="104"/>
      <c r="AKX645" s="60"/>
      <c r="AKY645" s="61"/>
      <c r="AKZ645" s="104"/>
      <c r="ALA645" s="60"/>
      <c r="ALB645" s="61"/>
      <c r="ALC645" s="104"/>
      <c r="ALD645" s="60"/>
      <c r="ALE645" s="61"/>
      <c r="ALF645" s="104"/>
      <c r="ALG645" s="60"/>
      <c r="ALH645" s="61"/>
      <c r="ALI645" s="104"/>
      <c r="ALJ645" s="60"/>
      <c r="ALK645" s="61"/>
      <c r="ALL645" s="104"/>
      <c r="ALM645" s="60"/>
      <c r="ALN645" s="61"/>
      <c r="ALO645" s="104"/>
      <c r="ALP645" s="60"/>
      <c r="ALQ645" s="61"/>
      <c r="ALR645" s="104"/>
      <c r="ALS645" s="60"/>
      <c r="ALT645" s="61"/>
      <c r="ALU645" s="104"/>
      <c r="ALV645" s="60"/>
      <c r="ALW645" s="61"/>
      <c r="ALX645" s="104"/>
      <c r="ALY645" s="60"/>
      <c r="ALZ645" s="61"/>
      <c r="AMA645" s="104"/>
      <c r="AMB645" s="60"/>
      <c r="AMC645" s="61"/>
      <c r="AMD645" s="104"/>
      <c r="AME645" s="60"/>
      <c r="AMF645" s="61"/>
      <c r="AMG645" s="104"/>
      <c r="AMH645" s="60"/>
      <c r="AMI645" s="61"/>
      <c r="AMJ645" s="104"/>
      <c r="AMK645" s="60"/>
      <c r="AML645" s="61"/>
      <c r="AMM645" s="104"/>
      <c r="AMN645" s="60"/>
      <c r="AMO645" s="61"/>
      <c r="AMP645" s="104"/>
      <c r="AMQ645" s="60"/>
      <c r="AMR645" s="61"/>
      <c r="AMS645" s="104"/>
      <c r="AMT645" s="60"/>
      <c r="AMU645" s="61"/>
      <c r="AMV645" s="104"/>
      <c r="AMW645" s="60"/>
      <c r="AMX645" s="61"/>
      <c r="AMY645" s="104"/>
      <c r="AMZ645" s="60"/>
      <c r="ANA645" s="61"/>
      <c r="ANB645" s="104"/>
      <c r="ANC645" s="60"/>
      <c r="AND645" s="61"/>
      <c r="ANE645" s="104"/>
      <c r="ANF645" s="60"/>
      <c r="ANG645" s="61"/>
      <c r="ANH645" s="104"/>
      <c r="ANI645" s="60"/>
      <c r="ANJ645" s="61"/>
      <c r="ANK645" s="104"/>
      <c r="ANL645" s="60"/>
      <c r="ANM645" s="61"/>
      <c r="ANN645" s="104"/>
      <c r="ANO645" s="60"/>
      <c r="ANP645" s="61"/>
      <c r="ANQ645" s="104"/>
      <c r="ANR645" s="60"/>
      <c r="ANS645" s="61"/>
      <c r="ANT645" s="104"/>
      <c r="ANU645" s="60"/>
      <c r="ANV645" s="61"/>
      <c r="ANW645" s="104"/>
      <c r="ANX645" s="60"/>
      <c r="ANY645" s="61"/>
      <c r="ANZ645" s="104"/>
      <c r="AOA645" s="60"/>
      <c r="AOB645" s="61"/>
      <c r="AOC645" s="104"/>
      <c r="AOD645" s="60"/>
      <c r="AOE645" s="61"/>
      <c r="AOF645" s="104"/>
      <c r="AOG645" s="60"/>
      <c r="AOH645" s="61"/>
      <c r="AOI645" s="104"/>
      <c r="AOJ645" s="60"/>
      <c r="AOK645" s="61"/>
      <c r="AOL645" s="104"/>
      <c r="AOM645" s="60"/>
      <c r="AON645" s="61"/>
      <c r="AOO645" s="104"/>
      <c r="AOP645" s="60"/>
      <c r="AOQ645" s="61"/>
      <c r="AOR645" s="104"/>
      <c r="AOS645" s="60"/>
      <c r="AOT645" s="61"/>
      <c r="AOU645" s="104"/>
      <c r="AOV645" s="60"/>
      <c r="AOW645" s="61"/>
      <c r="AOX645" s="104"/>
      <c r="AOY645" s="60"/>
      <c r="AOZ645" s="61"/>
      <c r="APA645" s="104"/>
      <c r="APB645" s="60"/>
      <c r="APC645" s="61"/>
      <c r="APD645" s="104"/>
      <c r="APE645" s="60"/>
      <c r="APF645" s="61"/>
      <c r="APG645" s="104"/>
      <c r="APH645" s="60"/>
      <c r="API645" s="61"/>
      <c r="APJ645" s="104"/>
      <c r="APK645" s="60"/>
      <c r="APL645" s="61"/>
      <c r="APM645" s="104"/>
      <c r="APN645" s="60"/>
      <c r="APO645" s="61"/>
      <c r="APP645" s="104"/>
      <c r="APQ645" s="60"/>
      <c r="APR645" s="61"/>
      <c r="APS645" s="104"/>
      <c r="APT645" s="60"/>
      <c r="APU645" s="61"/>
      <c r="APV645" s="104"/>
      <c r="APW645" s="60"/>
      <c r="APX645" s="61"/>
      <c r="APY645" s="104"/>
      <c r="APZ645" s="60"/>
      <c r="AQA645" s="61"/>
      <c r="AQB645" s="104"/>
      <c r="AQC645" s="60"/>
      <c r="AQD645" s="61"/>
      <c r="AQE645" s="104"/>
      <c r="AQF645" s="60"/>
      <c r="AQG645" s="61"/>
      <c r="AQH645" s="104"/>
      <c r="AQI645" s="60"/>
      <c r="AQJ645" s="61"/>
      <c r="AQK645" s="104"/>
      <c r="AQL645" s="60"/>
      <c r="AQM645" s="61"/>
      <c r="AQN645" s="104"/>
      <c r="AQO645" s="60"/>
      <c r="AQP645" s="61"/>
      <c r="AQQ645" s="104"/>
      <c r="AQR645" s="60"/>
      <c r="AQS645" s="61"/>
      <c r="AQT645" s="104"/>
      <c r="AQU645" s="60"/>
      <c r="AQV645" s="61"/>
      <c r="AQW645" s="104"/>
      <c r="AQX645" s="60"/>
      <c r="AQY645" s="61"/>
      <c r="AQZ645" s="104"/>
      <c r="ARA645" s="60"/>
      <c r="ARB645" s="61"/>
      <c r="ARC645" s="104"/>
      <c r="ARD645" s="60"/>
      <c r="ARE645" s="61"/>
      <c r="ARF645" s="104"/>
      <c r="ARG645" s="60"/>
      <c r="ARH645" s="61"/>
      <c r="ARI645" s="104"/>
      <c r="ARJ645" s="60"/>
      <c r="ARK645" s="61"/>
      <c r="ARL645" s="104"/>
      <c r="ARM645" s="60"/>
      <c r="ARN645" s="61"/>
      <c r="ARO645" s="104"/>
      <c r="ARP645" s="60"/>
      <c r="ARQ645" s="61"/>
      <c r="ARR645" s="104"/>
      <c r="ARS645" s="60"/>
      <c r="ART645" s="61"/>
      <c r="ARU645" s="104"/>
      <c r="ARV645" s="60"/>
      <c r="ARW645" s="61"/>
      <c r="ARX645" s="104"/>
      <c r="ARY645" s="60"/>
      <c r="ARZ645" s="61"/>
      <c r="ASA645" s="104"/>
      <c r="ASB645" s="60"/>
      <c r="ASC645" s="61"/>
      <c r="ASD645" s="104"/>
      <c r="ASE645" s="60"/>
      <c r="ASF645" s="61"/>
      <c r="ASG645" s="104"/>
      <c r="ASH645" s="60"/>
      <c r="ASI645" s="61"/>
      <c r="ASJ645" s="104"/>
      <c r="ASK645" s="60"/>
      <c r="ASL645" s="61"/>
      <c r="ASM645" s="104"/>
      <c r="ASN645" s="60"/>
      <c r="ASO645" s="61"/>
      <c r="ASP645" s="104"/>
      <c r="ASQ645" s="60"/>
      <c r="ASR645" s="61"/>
      <c r="ASS645" s="104"/>
      <c r="AST645" s="60"/>
      <c r="ASU645" s="61"/>
      <c r="ASV645" s="104"/>
      <c r="ASW645" s="60"/>
      <c r="ASX645" s="61"/>
      <c r="ASY645" s="104"/>
      <c r="ASZ645" s="60"/>
      <c r="ATA645" s="61"/>
      <c r="ATB645" s="104"/>
      <c r="ATC645" s="60"/>
      <c r="ATD645" s="61"/>
      <c r="ATE645" s="104"/>
      <c r="ATF645" s="60"/>
      <c r="ATG645" s="61"/>
      <c r="ATH645" s="104"/>
      <c r="ATI645" s="60"/>
      <c r="ATJ645" s="61"/>
      <c r="ATK645" s="104"/>
      <c r="ATL645" s="60"/>
      <c r="ATM645" s="61"/>
      <c r="ATN645" s="104"/>
      <c r="ATO645" s="60"/>
      <c r="ATP645" s="61"/>
      <c r="ATQ645" s="104"/>
      <c r="ATR645" s="60"/>
      <c r="ATS645" s="61"/>
      <c r="ATT645" s="104"/>
      <c r="ATU645" s="60"/>
      <c r="ATV645" s="61"/>
      <c r="ATW645" s="104"/>
      <c r="ATX645" s="60"/>
      <c r="ATY645" s="61"/>
      <c r="ATZ645" s="104"/>
      <c r="AUA645" s="60"/>
      <c r="AUB645" s="61"/>
      <c r="AUC645" s="104"/>
      <c r="AUD645" s="60"/>
      <c r="AUE645" s="61"/>
      <c r="AUF645" s="104"/>
      <c r="AUG645" s="60"/>
      <c r="AUH645" s="61"/>
      <c r="AUI645" s="104"/>
      <c r="AUJ645" s="60"/>
      <c r="AUK645" s="61"/>
      <c r="AUL645" s="104"/>
      <c r="AUM645" s="60"/>
      <c r="AUN645" s="61"/>
      <c r="AUO645" s="104"/>
      <c r="AUP645" s="60"/>
      <c r="AUQ645" s="61"/>
      <c r="AUR645" s="104"/>
      <c r="AUS645" s="60"/>
      <c r="AUT645" s="61"/>
      <c r="AUU645" s="104"/>
      <c r="AUV645" s="60"/>
      <c r="AUW645" s="61"/>
      <c r="AUX645" s="104"/>
      <c r="AUY645" s="60"/>
      <c r="AUZ645" s="61"/>
      <c r="AVA645" s="104"/>
      <c r="AVB645" s="60"/>
      <c r="AVC645" s="61"/>
      <c r="AVD645" s="104"/>
      <c r="AVE645" s="60"/>
      <c r="AVF645" s="61"/>
      <c r="AVG645" s="104"/>
      <c r="AVH645" s="60"/>
      <c r="AVI645" s="61"/>
      <c r="AVJ645" s="104"/>
      <c r="AVK645" s="60"/>
      <c r="AVL645" s="61"/>
      <c r="AVM645" s="104"/>
      <c r="AVN645" s="60"/>
      <c r="AVO645" s="61"/>
      <c r="AVP645" s="104"/>
      <c r="AVQ645" s="60"/>
      <c r="AVR645" s="61"/>
      <c r="AVS645" s="104"/>
      <c r="AVT645" s="60"/>
      <c r="AVU645" s="61"/>
      <c r="AVV645" s="104"/>
      <c r="AVW645" s="60"/>
      <c r="AVX645" s="61"/>
      <c r="AVY645" s="104"/>
      <c r="AVZ645" s="60"/>
      <c r="AWA645" s="61"/>
      <c r="AWB645" s="104"/>
      <c r="AWC645" s="60"/>
      <c r="AWD645" s="61"/>
      <c r="AWE645" s="104"/>
      <c r="AWF645" s="60"/>
      <c r="AWG645" s="61"/>
      <c r="AWH645" s="104"/>
      <c r="AWI645" s="60"/>
      <c r="AWJ645" s="61"/>
      <c r="AWK645" s="104"/>
      <c r="AWL645" s="60"/>
      <c r="AWM645" s="61"/>
      <c r="AWN645" s="104"/>
      <c r="AWO645" s="60"/>
      <c r="AWP645" s="61"/>
      <c r="AWQ645" s="104"/>
      <c r="AWR645" s="60"/>
      <c r="AWS645" s="61"/>
      <c r="AWT645" s="104"/>
      <c r="AWU645" s="60"/>
      <c r="AWV645" s="61"/>
      <c r="AWW645" s="104"/>
      <c r="AWX645" s="60"/>
      <c r="AWY645" s="61"/>
      <c r="AWZ645" s="104"/>
      <c r="AXA645" s="60"/>
      <c r="AXB645" s="61"/>
      <c r="AXC645" s="104"/>
      <c r="AXD645" s="60"/>
      <c r="AXE645" s="61"/>
      <c r="AXF645" s="104"/>
      <c r="AXG645" s="60"/>
      <c r="AXH645" s="61"/>
      <c r="AXI645" s="104"/>
      <c r="AXJ645" s="60"/>
      <c r="AXK645" s="61"/>
      <c r="AXL645" s="104"/>
      <c r="AXM645" s="60"/>
      <c r="AXN645" s="61"/>
      <c r="AXO645" s="104"/>
      <c r="AXP645" s="60"/>
      <c r="AXQ645" s="61"/>
      <c r="AXR645" s="104"/>
      <c r="AXS645" s="60"/>
      <c r="AXT645" s="61"/>
      <c r="AXU645" s="104"/>
      <c r="AXV645" s="60"/>
      <c r="AXW645" s="61"/>
      <c r="AXX645" s="104"/>
      <c r="AXY645" s="60"/>
      <c r="AXZ645" s="61"/>
      <c r="AYA645" s="104"/>
      <c r="AYB645" s="60"/>
      <c r="AYC645" s="61"/>
      <c r="AYD645" s="104"/>
      <c r="AYE645" s="60"/>
      <c r="AYF645" s="61"/>
      <c r="AYG645" s="104"/>
      <c r="AYH645" s="60"/>
      <c r="AYI645" s="61"/>
      <c r="AYJ645" s="104"/>
      <c r="AYK645" s="60"/>
      <c r="AYL645" s="61"/>
      <c r="AYM645" s="104"/>
      <c r="AYN645" s="60"/>
      <c r="AYO645" s="61"/>
      <c r="AYP645" s="104"/>
      <c r="AYQ645" s="60"/>
      <c r="AYR645" s="61"/>
      <c r="AYS645" s="104"/>
      <c r="AYT645" s="60"/>
      <c r="AYU645" s="61"/>
      <c r="AYV645" s="104"/>
      <c r="AYW645" s="60"/>
      <c r="AYX645" s="61"/>
      <c r="AYY645" s="104"/>
      <c r="AYZ645" s="60"/>
      <c r="AZA645" s="61"/>
      <c r="AZB645" s="104"/>
      <c r="AZC645" s="60"/>
      <c r="AZD645" s="61"/>
      <c r="AZE645" s="104"/>
      <c r="AZF645" s="60"/>
      <c r="AZG645" s="61"/>
      <c r="AZH645" s="104"/>
      <c r="AZI645" s="60"/>
      <c r="AZJ645" s="61"/>
      <c r="AZK645" s="104"/>
      <c r="AZL645" s="60"/>
      <c r="AZM645" s="61"/>
      <c r="AZN645" s="104"/>
      <c r="AZO645" s="60"/>
      <c r="AZP645" s="61"/>
      <c r="AZQ645" s="104"/>
      <c r="AZR645" s="60"/>
      <c r="AZS645" s="61"/>
      <c r="AZT645" s="104"/>
      <c r="AZU645" s="60"/>
      <c r="AZV645" s="61"/>
      <c r="AZW645" s="104"/>
      <c r="AZX645" s="60"/>
      <c r="AZY645" s="61"/>
      <c r="AZZ645" s="104"/>
      <c r="BAA645" s="60"/>
      <c r="BAB645" s="61"/>
      <c r="BAC645" s="104"/>
      <c r="BAD645" s="60"/>
      <c r="BAE645" s="61"/>
      <c r="BAF645" s="104"/>
      <c r="BAG645" s="60"/>
      <c r="BAH645" s="61"/>
      <c r="BAI645" s="104"/>
      <c r="BAJ645" s="60"/>
      <c r="BAK645" s="61"/>
      <c r="BAL645" s="104"/>
      <c r="BAM645" s="60"/>
      <c r="BAN645" s="61"/>
      <c r="BAO645" s="104"/>
      <c r="BAP645" s="60"/>
      <c r="BAQ645" s="61"/>
      <c r="BAR645" s="104"/>
      <c r="BAS645" s="60"/>
      <c r="BAT645" s="61"/>
      <c r="BAU645" s="104"/>
      <c r="BAV645" s="60"/>
      <c r="BAW645" s="61"/>
      <c r="BAX645" s="104"/>
      <c r="BAY645" s="60"/>
      <c r="BAZ645" s="61"/>
      <c r="BBA645" s="104"/>
      <c r="BBB645" s="60"/>
      <c r="BBC645" s="61"/>
      <c r="BBD645" s="104"/>
      <c r="BBE645" s="60"/>
      <c r="BBF645" s="61"/>
      <c r="BBG645" s="104"/>
      <c r="BBH645" s="60"/>
      <c r="BBI645" s="61"/>
      <c r="BBJ645" s="104"/>
      <c r="BBK645" s="60"/>
      <c r="BBL645" s="61"/>
      <c r="BBM645" s="104"/>
      <c r="BBN645" s="60"/>
      <c r="BBO645" s="61"/>
      <c r="BBP645" s="104"/>
      <c r="BBQ645" s="60"/>
      <c r="BBR645" s="61"/>
      <c r="BBS645" s="104"/>
      <c r="BBT645" s="60"/>
      <c r="BBU645" s="61"/>
      <c r="BBV645" s="104"/>
      <c r="BBW645" s="60"/>
      <c r="BBX645" s="61"/>
      <c r="BBY645" s="104"/>
      <c r="BBZ645" s="60"/>
      <c r="BCA645" s="61"/>
      <c r="BCB645" s="104"/>
      <c r="BCC645" s="60"/>
      <c r="BCD645" s="61"/>
      <c r="BCE645" s="104"/>
      <c r="BCF645" s="60"/>
      <c r="BCG645" s="61"/>
      <c r="BCH645" s="104"/>
      <c r="BCI645" s="60"/>
      <c r="BCJ645" s="61"/>
      <c r="BCK645" s="104"/>
      <c r="BCL645" s="60"/>
      <c r="BCM645" s="61"/>
      <c r="BCN645" s="104"/>
      <c r="BCO645" s="60"/>
      <c r="BCP645" s="61"/>
      <c r="BCQ645" s="104"/>
      <c r="BCR645" s="60"/>
      <c r="BCS645" s="61"/>
      <c r="BCT645" s="104"/>
      <c r="BCU645" s="60"/>
      <c r="BCV645" s="61"/>
      <c r="BCW645" s="104"/>
      <c r="BCX645" s="60"/>
      <c r="BCY645" s="61"/>
      <c r="BCZ645" s="104"/>
      <c r="BDA645" s="60"/>
      <c r="BDB645" s="61"/>
      <c r="BDC645" s="104"/>
      <c r="BDD645" s="60"/>
      <c r="BDE645" s="61"/>
      <c r="BDF645" s="104"/>
      <c r="BDG645" s="60"/>
      <c r="BDH645" s="61"/>
      <c r="BDI645" s="104"/>
      <c r="BDJ645" s="60"/>
      <c r="BDK645" s="61"/>
      <c r="BDL645" s="104"/>
      <c r="BDM645" s="60"/>
      <c r="BDN645" s="61"/>
      <c r="BDO645" s="104"/>
      <c r="BDP645" s="60"/>
      <c r="BDQ645" s="61"/>
      <c r="BDR645" s="104"/>
      <c r="BDS645" s="60"/>
      <c r="BDT645" s="61"/>
      <c r="BDU645" s="104"/>
      <c r="BDV645" s="60"/>
      <c r="BDW645" s="61"/>
      <c r="BDX645" s="104"/>
      <c r="BDY645" s="60"/>
      <c r="BDZ645" s="61"/>
      <c r="BEA645" s="104"/>
      <c r="BEB645" s="60"/>
      <c r="BEC645" s="61"/>
      <c r="BED645" s="104"/>
      <c r="BEE645" s="60"/>
      <c r="BEF645" s="61"/>
      <c r="BEG645" s="104"/>
      <c r="BEH645" s="60"/>
      <c r="BEI645" s="61"/>
      <c r="BEJ645" s="104"/>
      <c r="BEK645" s="60"/>
      <c r="BEL645" s="61"/>
      <c r="BEM645" s="104"/>
      <c r="BEN645" s="60"/>
      <c r="BEO645" s="61"/>
      <c r="BEP645" s="104"/>
      <c r="BEQ645" s="60"/>
      <c r="BER645" s="61"/>
      <c r="BES645" s="104"/>
      <c r="BET645" s="60"/>
      <c r="BEU645" s="61"/>
      <c r="BEV645" s="104"/>
      <c r="BEW645" s="60"/>
      <c r="BEX645" s="61"/>
      <c r="BEY645" s="104"/>
      <c r="BEZ645" s="60"/>
      <c r="BFA645" s="61"/>
      <c r="BFB645" s="104"/>
      <c r="BFC645" s="60"/>
      <c r="BFD645" s="61"/>
      <c r="BFE645" s="104"/>
      <c r="BFF645" s="60"/>
      <c r="BFG645" s="61"/>
      <c r="BFH645" s="104"/>
      <c r="BFI645" s="60"/>
      <c r="BFJ645" s="61"/>
      <c r="BFK645" s="104"/>
      <c r="BFL645" s="60"/>
      <c r="BFM645" s="61"/>
      <c r="BFN645" s="104"/>
      <c r="BFO645" s="60"/>
      <c r="BFP645" s="61"/>
      <c r="BFQ645" s="104"/>
      <c r="BFR645" s="60"/>
      <c r="BFS645" s="61"/>
      <c r="BFT645" s="104"/>
      <c r="BFU645" s="60"/>
      <c r="BFV645" s="61"/>
      <c r="BFW645" s="104"/>
      <c r="BFX645" s="60"/>
      <c r="BFY645" s="61"/>
      <c r="BFZ645" s="104"/>
      <c r="BGA645" s="60"/>
      <c r="BGB645" s="61"/>
      <c r="BGC645" s="104"/>
      <c r="BGD645" s="60"/>
      <c r="BGE645" s="61"/>
      <c r="BGF645" s="104"/>
      <c r="BGG645" s="60"/>
      <c r="BGH645" s="61"/>
      <c r="BGI645" s="104"/>
      <c r="BGJ645" s="60"/>
      <c r="BGK645" s="61"/>
      <c r="BGL645" s="104"/>
      <c r="BGM645" s="60"/>
      <c r="BGN645" s="61"/>
      <c r="BGO645" s="104"/>
      <c r="BGP645" s="60"/>
      <c r="BGQ645" s="61"/>
      <c r="BGR645" s="104"/>
      <c r="BGS645" s="60"/>
      <c r="BGT645" s="61"/>
      <c r="BGU645" s="104"/>
      <c r="BGV645" s="60"/>
      <c r="BGW645" s="61"/>
      <c r="BGX645" s="104"/>
      <c r="BGY645" s="60"/>
      <c r="BGZ645" s="61"/>
      <c r="BHA645" s="104"/>
      <c r="BHB645" s="60"/>
      <c r="BHC645" s="61"/>
      <c r="BHD645" s="104"/>
      <c r="BHE645" s="60"/>
      <c r="BHF645" s="61"/>
      <c r="BHG645" s="104"/>
      <c r="BHH645" s="60"/>
      <c r="BHI645" s="61"/>
      <c r="BHJ645" s="104"/>
      <c r="BHK645" s="60"/>
      <c r="BHL645" s="61"/>
      <c r="BHM645" s="104"/>
      <c r="BHN645" s="60"/>
      <c r="BHO645" s="61"/>
      <c r="BHP645" s="104"/>
      <c r="BHQ645" s="60"/>
      <c r="BHR645" s="61"/>
      <c r="BHS645" s="104"/>
      <c r="BHT645" s="60"/>
      <c r="BHU645" s="61"/>
      <c r="BHV645" s="104"/>
      <c r="BHW645" s="60"/>
      <c r="BHX645" s="61"/>
      <c r="BHY645" s="104"/>
      <c r="BHZ645" s="60"/>
      <c r="BIA645" s="61"/>
      <c r="BIB645" s="104"/>
      <c r="BIC645" s="60"/>
      <c r="BID645" s="61"/>
      <c r="BIE645" s="104"/>
      <c r="BIF645" s="60"/>
      <c r="BIG645" s="61"/>
      <c r="BIH645" s="104"/>
      <c r="BII645" s="60"/>
      <c r="BIJ645" s="61"/>
      <c r="BIK645" s="104"/>
      <c r="BIL645" s="60"/>
      <c r="BIM645" s="61"/>
      <c r="BIN645" s="104"/>
      <c r="BIO645" s="60"/>
      <c r="BIP645" s="61"/>
      <c r="BIQ645" s="104"/>
      <c r="BIR645" s="60"/>
      <c r="BIS645" s="61"/>
      <c r="BIT645" s="104"/>
      <c r="BIU645" s="60"/>
      <c r="BIV645" s="61"/>
      <c r="BIW645" s="104"/>
      <c r="BIX645" s="60"/>
      <c r="BIY645" s="61"/>
      <c r="BIZ645" s="104"/>
      <c r="BJA645" s="60"/>
      <c r="BJB645" s="61"/>
      <c r="BJC645" s="104"/>
      <c r="BJD645" s="60"/>
      <c r="BJE645" s="61"/>
      <c r="BJF645" s="104"/>
      <c r="BJG645" s="60"/>
      <c r="BJH645" s="61"/>
      <c r="BJI645" s="104"/>
      <c r="BJJ645" s="60"/>
      <c r="BJK645" s="61"/>
      <c r="BJL645" s="104"/>
      <c r="BJM645" s="60"/>
      <c r="BJN645" s="61"/>
      <c r="BJO645" s="104"/>
      <c r="BJP645" s="60"/>
      <c r="BJQ645" s="61"/>
      <c r="BJR645" s="104"/>
      <c r="BJS645" s="60"/>
      <c r="BJT645" s="61"/>
      <c r="BJU645" s="104"/>
      <c r="BJV645" s="60"/>
      <c r="BJW645" s="61"/>
      <c r="BJX645" s="104"/>
      <c r="BJY645" s="60"/>
      <c r="BJZ645" s="61"/>
      <c r="BKA645" s="104"/>
      <c r="BKB645" s="60"/>
      <c r="BKC645" s="61"/>
      <c r="BKD645" s="104"/>
      <c r="BKE645" s="60"/>
      <c r="BKF645" s="61"/>
      <c r="BKG645" s="104"/>
      <c r="BKH645" s="60"/>
      <c r="BKI645" s="61"/>
      <c r="BKJ645" s="104"/>
      <c r="BKK645" s="60"/>
      <c r="BKL645" s="61"/>
      <c r="BKM645" s="104"/>
      <c r="BKN645" s="60"/>
      <c r="BKO645" s="61"/>
      <c r="BKP645" s="104"/>
      <c r="BKQ645" s="60"/>
      <c r="BKR645" s="61"/>
      <c r="BKS645" s="104"/>
      <c r="BKT645" s="60"/>
      <c r="BKU645" s="61"/>
      <c r="BKV645" s="104"/>
      <c r="BKW645" s="60"/>
      <c r="BKX645" s="61"/>
      <c r="BKY645" s="104"/>
      <c r="BKZ645" s="60"/>
      <c r="BLA645" s="61"/>
      <c r="BLB645" s="104"/>
      <c r="BLC645" s="60"/>
      <c r="BLD645" s="61"/>
      <c r="BLE645" s="104"/>
      <c r="BLF645" s="60"/>
      <c r="BLG645" s="61"/>
      <c r="BLH645" s="104"/>
      <c r="BLI645" s="60"/>
      <c r="BLJ645" s="61"/>
      <c r="BLK645" s="104"/>
      <c r="BLL645" s="60"/>
      <c r="BLM645" s="61"/>
      <c r="BLN645" s="104"/>
      <c r="BLO645" s="60"/>
      <c r="BLP645" s="61"/>
      <c r="BLQ645" s="104"/>
      <c r="BLR645" s="60"/>
      <c r="BLS645" s="61"/>
      <c r="BLT645" s="104"/>
      <c r="BLU645" s="60"/>
      <c r="BLV645" s="61"/>
      <c r="BLW645" s="104"/>
      <c r="BLX645" s="60"/>
      <c r="BLY645" s="61"/>
      <c r="BLZ645" s="104"/>
      <c r="BMA645" s="60"/>
      <c r="BMB645" s="61"/>
      <c r="BMC645" s="104"/>
      <c r="BMD645" s="60"/>
      <c r="BME645" s="61"/>
      <c r="BMF645" s="104"/>
      <c r="BMG645" s="60"/>
      <c r="BMH645" s="61"/>
      <c r="BMI645" s="104"/>
      <c r="BMJ645" s="60"/>
      <c r="BMK645" s="61"/>
      <c r="BML645" s="104"/>
      <c r="BMM645" s="60"/>
      <c r="BMN645" s="61"/>
      <c r="BMO645" s="104"/>
      <c r="BMP645" s="60"/>
      <c r="BMQ645" s="61"/>
      <c r="BMR645" s="104"/>
      <c r="BMS645" s="60"/>
      <c r="BMT645" s="61"/>
      <c r="BMU645" s="104"/>
      <c r="BMV645" s="60"/>
      <c r="BMW645" s="61"/>
      <c r="BMX645" s="104"/>
      <c r="BMY645" s="60"/>
      <c r="BMZ645" s="61"/>
      <c r="BNA645" s="104"/>
      <c r="BNB645" s="60"/>
      <c r="BNC645" s="61"/>
      <c r="BND645" s="104"/>
      <c r="BNE645" s="60"/>
      <c r="BNF645" s="61"/>
      <c r="BNG645" s="104"/>
      <c r="BNH645" s="60"/>
      <c r="BNI645" s="61"/>
      <c r="BNJ645" s="104"/>
      <c r="BNK645" s="60"/>
      <c r="BNL645" s="61"/>
      <c r="BNM645" s="104"/>
      <c r="BNN645" s="60"/>
      <c r="BNO645" s="61"/>
      <c r="BNP645" s="104"/>
      <c r="BNQ645" s="60"/>
      <c r="BNR645" s="61"/>
      <c r="BNS645" s="104"/>
      <c r="BNT645" s="60"/>
      <c r="BNU645" s="61"/>
      <c r="BNV645" s="104"/>
      <c r="BNW645" s="60"/>
      <c r="BNX645" s="61"/>
      <c r="BNY645" s="104"/>
      <c r="BNZ645" s="60"/>
      <c r="BOA645" s="61"/>
      <c r="BOB645" s="104"/>
      <c r="BOC645" s="60"/>
      <c r="BOD645" s="61"/>
      <c r="BOE645" s="104"/>
      <c r="BOF645" s="60"/>
      <c r="BOG645" s="61"/>
      <c r="BOH645" s="104"/>
      <c r="BOI645" s="60"/>
      <c r="BOJ645" s="61"/>
      <c r="BOK645" s="104"/>
      <c r="BOL645" s="60"/>
      <c r="BOM645" s="61"/>
      <c r="BON645" s="104"/>
      <c r="BOO645" s="60"/>
      <c r="BOP645" s="61"/>
      <c r="BOQ645" s="104"/>
      <c r="BOR645" s="60"/>
      <c r="BOS645" s="61"/>
      <c r="BOT645" s="104"/>
      <c r="BOU645" s="60"/>
      <c r="BOV645" s="61"/>
      <c r="BOW645" s="104"/>
      <c r="BOX645" s="60"/>
      <c r="BOY645" s="61"/>
      <c r="BOZ645" s="104"/>
      <c r="BPA645" s="60"/>
      <c r="BPB645" s="61"/>
      <c r="BPC645" s="104"/>
      <c r="BPD645" s="60"/>
      <c r="BPE645" s="61"/>
      <c r="BPF645" s="104"/>
      <c r="BPG645" s="60"/>
      <c r="BPH645" s="61"/>
      <c r="BPI645" s="104"/>
      <c r="BPJ645" s="60"/>
      <c r="BPK645" s="61"/>
      <c r="BPL645" s="104"/>
      <c r="BPM645" s="60"/>
      <c r="BPN645" s="61"/>
      <c r="BPO645" s="104"/>
      <c r="BPP645" s="60"/>
      <c r="BPQ645" s="61"/>
      <c r="BPR645" s="104"/>
      <c r="BPS645" s="60"/>
      <c r="BPT645" s="61"/>
      <c r="BPU645" s="104"/>
      <c r="BPV645" s="60"/>
      <c r="BPW645" s="61"/>
      <c r="BPX645" s="104"/>
      <c r="BPY645" s="60"/>
      <c r="BPZ645" s="61"/>
      <c r="BQA645" s="104"/>
      <c r="BQB645" s="60"/>
      <c r="BQC645" s="61"/>
      <c r="BQD645" s="104"/>
      <c r="BQE645" s="60"/>
      <c r="BQF645" s="61"/>
      <c r="BQG645" s="104"/>
      <c r="BQH645" s="60"/>
      <c r="BQI645" s="61"/>
      <c r="BQJ645" s="104"/>
      <c r="BQK645" s="60"/>
      <c r="BQL645" s="61"/>
      <c r="BQM645" s="104"/>
      <c r="BQN645" s="60"/>
      <c r="BQO645" s="61"/>
      <c r="BQP645" s="104"/>
      <c r="BQQ645" s="60"/>
      <c r="BQR645" s="61"/>
      <c r="BQS645" s="104"/>
      <c r="BQT645" s="60"/>
      <c r="BQU645" s="61"/>
      <c r="BQV645" s="104"/>
      <c r="BQW645" s="60"/>
      <c r="BQX645" s="61"/>
      <c r="BQY645" s="104"/>
      <c r="BQZ645" s="60"/>
      <c r="BRA645" s="61"/>
      <c r="BRB645" s="104"/>
      <c r="BRC645" s="60"/>
      <c r="BRD645" s="61"/>
      <c r="BRE645" s="104"/>
      <c r="BRF645" s="60"/>
      <c r="BRG645" s="61"/>
      <c r="BRH645" s="104"/>
      <c r="BRI645" s="60"/>
      <c r="BRJ645" s="61"/>
      <c r="BRK645" s="104"/>
      <c r="BRL645" s="60"/>
      <c r="BRM645" s="61"/>
      <c r="BRN645" s="104"/>
      <c r="BRO645" s="60"/>
      <c r="BRP645" s="61"/>
      <c r="BRQ645" s="104"/>
      <c r="BRR645" s="60"/>
      <c r="BRS645" s="61"/>
      <c r="BRT645" s="104"/>
      <c r="BRU645" s="60"/>
      <c r="BRV645" s="61"/>
      <c r="BRW645" s="104"/>
      <c r="BRX645" s="60"/>
      <c r="BRY645" s="61"/>
      <c r="BRZ645" s="104"/>
      <c r="BSA645" s="60"/>
      <c r="BSB645" s="61"/>
      <c r="BSC645" s="104"/>
      <c r="BSD645" s="60"/>
      <c r="BSE645" s="61"/>
      <c r="BSF645" s="104"/>
      <c r="BSG645" s="60"/>
      <c r="BSH645" s="61"/>
      <c r="BSI645" s="104"/>
      <c r="BSJ645" s="60"/>
      <c r="BSK645" s="61"/>
      <c r="BSL645" s="104"/>
      <c r="BSM645" s="60"/>
      <c r="BSN645" s="61"/>
      <c r="BSO645" s="104"/>
      <c r="BSP645" s="60"/>
      <c r="BSQ645" s="61"/>
      <c r="BSR645" s="104"/>
      <c r="BSS645" s="60"/>
      <c r="BST645" s="61"/>
      <c r="BSU645" s="104"/>
      <c r="BSV645" s="60"/>
      <c r="BSW645" s="61"/>
      <c r="BSX645" s="104"/>
      <c r="BSY645" s="60"/>
      <c r="BSZ645" s="61"/>
      <c r="BTA645" s="104"/>
      <c r="BTB645" s="60"/>
      <c r="BTC645" s="61"/>
      <c r="BTD645" s="104"/>
      <c r="BTE645" s="60"/>
      <c r="BTF645" s="61"/>
      <c r="BTG645" s="104"/>
      <c r="BTH645" s="60"/>
      <c r="BTI645" s="61"/>
      <c r="BTJ645" s="104"/>
      <c r="BTK645" s="60"/>
      <c r="BTL645" s="61"/>
      <c r="BTM645" s="104"/>
      <c r="BTN645" s="60"/>
      <c r="BTO645" s="61"/>
      <c r="BTP645" s="104"/>
      <c r="BTQ645" s="60"/>
      <c r="BTR645" s="61"/>
      <c r="BTS645" s="104"/>
      <c r="BTT645" s="60"/>
      <c r="BTU645" s="61"/>
      <c r="BTV645" s="104"/>
      <c r="BTW645" s="60"/>
      <c r="BTX645" s="61"/>
      <c r="BTY645" s="104"/>
      <c r="BTZ645" s="60"/>
      <c r="BUA645" s="61"/>
      <c r="BUB645" s="104"/>
      <c r="BUC645" s="60"/>
      <c r="BUD645" s="61"/>
      <c r="BUE645" s="104"/>
      <c r="BUF645" s="60"/>
      <c r="BUG645" s="61"/>
      <c r="BUH645" s="104"/>
      <c r="BUI645" s="60"/>
      <c r="BUJ645" s="61"/>
      <c r="BUK645" s="104"/>
      <c r="BUL645" s="60"/>
      <c r="BUM645" s="61"/>
      <c r="BUN645" s="104"/>
      <c r="BUO645" s="60"/>
      <c r="BUP645" s="61"/>
      <c r="BUQ645" s="104"/>
      <c r="BUR645" s="60"/>
      <c r="BUS645" s="61"/>
      <c r="BUT645" s="104"/>
      <c r="BUU645" s="60"/>
      <c r="BUV645" s="61"/>
      <c r="BUW645" s="104"/>
      <c r="BUX645" s="60"/>
      <c r="BUY645" s="61"/>
      <c r="BUZ645" s="104"/>
      <c r="BVA645" s="60"/>
      <c r="BVB645" s="61"/>
      <c r="BVC645" s="104"/>
      <c r="BVD645" s="60"/>
      <c r="BVE645" s="61"/>
      <c r="BVF645" s="104"/>
      <c r="BVG645" s="60"/>
      <c r="BVH645" s="61"/>
      <c r="BVI645" s="104"/>
      <c r="BVJ645" s="60"/>
      <c r="BVK645" s="61"/>
      <c r="BVL645" s="104"/>
      <c r="BVM645" s="60"/>
      <c r="BVN645" s="61"/>
      <c r="BVO645" s="104"/>
      <c r="BVP645" s="60"/>
      <c r="BVQ645" s="61"/>
      <c r="BVR645" s="104"/>
      <c r="BVS645" s="60"/>
      <c r="BVT645" s="61"/>
      <c r="BVU645" s="104"/>
      <c r="BVV645" s="60"/>
      <c r="BVW645" s="61"/>
      <c r="BVX645" s="104"/>
      <c r="BVY645" s="60"/>
      <c r="BVZ645" s="61"/>
      <c r="BWA645" s="104"/>
      <c r="BWB645" s="60"/>
      <c r="BWC645" s="61"/>
      <c r="BWD645" s="104"/>
      <c r="BWE645" s="60"/>
      <c r="BWF645" s="61"/>
      <c r="BWG645" s="104"/>
      <c r="BWH645" s="60"/>
      <c r="BWI645" s="61"/>
      <c r="BWJ645" s="104"/>
      <c r="BWK645" s="60"/>
      <c r="BWL645" s="61"/>
      <c r="BWM645" s="104"/>
      <c r="BWN645" s="60"/>
      <c r="BWO645" s="61"/>
      <c r="BWP645" s="104"/>
      <c r="BWQ645" s="60"/>
      <c r="BWR645" s="61"/>
      <c r="BWS645" s="104"/>
      <c r="BWT645" s="60"/>
      <c r="BWU645" s="61"/>
      <c r="BWV645" s="104"/>
      <c r="BWW645" s="60"/>
      <c r="BWX645" s="61"/>
      <c r="BWY645" s="104"/>
      <c r="BWZ645" s="60"/>
      <c r="BXA645" s="61"/>
      <c r="BXB645" s="104"/>
      <c r="BXC645" s="60"/>
      <c r="BXD645" s="61"/>
      <c r="BXE645" s="104"/>
      <c r="BXF645" s="60"/>
      <c r="BXG645" s="61"/>
      <c r="BXH645" s="104"/>
      <c r="BXI645" s="60"/>
      <c r="BXJ645" s="61"/>
      <c r="BXK645" s="104"/>
      <c r="BXL645" s="60"/>
      <c r="BXM645" s="61"/>
      <c r="BXN645" s="104"/>
      <c r="BXO645" s="60"/>
      <c r="BXP645" s="61"/>
      <c r="BXQ645" s="104"/>
      <c r="BXR645" s="60"/>
      <c r="BXS645" s="61"/>
      <c r="BXT645" s="104"/>
      <c r="BXU645" s="60"/>
      <c r="BXV645" s="61"/>
      <c r="BXW645" s="104"/>
      <c r="BXX645" s="60"/>
      <c r="BXY645" s="61"/>
      <c r="BXZ645" s="104"/>
      <c r="BYA645" s="60"/>
      <c r="BYB645" s="61"/>
      <c r="BYC645" s="104"/>
      <c r="BYD645" s="60"/>
      <c r="BYE645" s="61"/>
      <c r="BYF645" s="104"/>
      <c r="BYG645" s="60"/>
      <c r="BYH645" s="61"/>
      <c r="BYI645" s="104"/>
      <c r="BYJ645" s="60"/>
      <c r="BYK645" s="61"/>
      <c r="BYL645" s="104"/>
      <c r="BYM645" s="60"/>
      <c r="BYN645" s="61"/>
      <c r="BYO645" s="104"/>
      <c r="BYP645" s="60"/>
      <c r="BYQ645" s="61"/>
      <c r="BYR645" s="104"/>
      <c r="BYS645" s="60"/>
      <c r="BYT645" s="61"/>
      <c r="BYU645" s="104"/>
      <c r="BYV645" s="60"/>
      <c r="BYW645" s="61"/>
      <c r="BYX645" s="104"/>
      <c r="BYY645" s="60"/>
      <c r="BYZ645" s="61"/>
      <c r="BZA645" s="104"/>
      <c r="BZB645" s="60"/>
      <c r="BZC645" s="61"/>
      <c r="BZD645" s="104"/>
      <c r="BZE645" s="60"/>
      <c r="BZF645" s="61"/>
      <c r="BZG645" s="104"/>
      <c r="BZH645" s="60"/>
      <c r="BZI645" s="61"/>
      <c r="BZJ645" s="104"/>
      <c r="BZK645" s="60"/>
      <c r="BZL645" s="61"/>
      <c r="BZM645" s="104"/>
      <c r="BZN645" s="60"/>
      <c r="BZO645" s="61"/>
      <c r="BZP645" s="104"/>
      <c r="BZQ645" s="60"/>
      <c r="BZR645" s="61"/>
      <c r="BZS645" s="104"/>
      <c r="BZT645" s="60"/>
      <c r="BZU645" s="61"/>
      <c r="BZV645" s="104"/>
      <c r="BZW645" s="60"/>
      <c r="BZX645" s="61"/>
      <c r="BZY645" s="104"/>
      <c r="BZZ645" s="60"/>
      <c r="CAA645" s="61"/>
      <c r="CAB645" s="104"/>
      <c r="CAC645" s="60"/>
      <c r="CAD645" s="61"/>
      <c r="CAE645" s="104"/>
      <c r="CAF645" s="60"/>
      <c r="CAG645" s="61"/>
      <c r="CAH645" s="104"/>
      <c r="CAI645" s="60"/>
      <c r="CAJ645" s="61"/>
      <c r="CAK645" s="104"/>
      <c r="CAL645" s="60"/>
      <c r="CAM645" s="61"/>
      <c r="CAN645" s="104"/>
      <c r="CAO645" s="60"/>
      <c r="CAP645" s="61"/>
      <c r="CAQ645" s="104"/>
      <c r="CAR645" s="60"/>
      <c r="CAS645" s="61"/>
      <c r="CAT645" s="104"/>
      <c r="CAU645" s="60"/>
      <c r="CAV645" s="61"/>
      <c r="CAW645" s="104"/>
      <c r="CAX645" s="60"/>
      <c r="CAY645" s="61"/>
      <c r="CAZ645" s="104"/>
      <c r="CBA645" s="60"/>
      <c r="CBB645" s="61"/>
      <c r="CBC645" s="104"/>
      <c r="CBD645" s="60"/>
      <c r="CBE645" s="61"/>
      <c r="CBF645" s="104"/>
      <c r="CBG645" s="60"/>
      <c r="CBH645" s="61"/>
      <c r="CBI645" s="104"/>
      <c r="CBJ645" s="60"/>
      <c r="CBK645" s="61"/>
      <c r="CBL645" s="104"/>
      <c r="CBM645" s="60"/>
      <c r="CBN645" s="61"/>
      <c r="CBO645" s="104"/>
      <c r="CBP645" s="60"/>
      <c r="CBQ645" s="61"/>
      <c r="CBR645" s="104"/>
      <c r="CBS645" s="60"/>
      <c r="CBT645" s="61"/>
      <c r="CBU645" s="104"/>
      <c r="CBV645" s="60"/>
      <c r="CBW645" s="61"/>
      <c r="CBX645" s="104"/>
      <c r="CBY645" s="60"/>
      <c r="CBZ645" s="61"/>
      <c r="CCA645" s="104"/>
      <c r="CCB645" s="60"/>
      <c r="CCC645" s="61"/>
      <c r="CCD645" s="104"/>
      <c r="CCE645" s="60"/>
      <c r="CCF645" s="61"/>
      <c r="CCG645" s="104"/>
      <c r="CCH645" s="60"/>
      <c r="CCI645" s="61"/>
      <c r="CCJ645" s="104"/>
      <c r="CCK645" s="60"/>
      <c r="CCL645" s="61"/>
      <c r="CCM645" s="104"/>
      <c r="CCN645" s="60"/>
      <c r="CCO645" s="61"/>
      <c r="CCP645" s="104"/>
      <c r="CCQ645" s="60"/>
      <c r="CCR645" s="61"/>
      <c r="CCS645" s="104"/>
      <c r="CCT645" s="60"/>
      <c r="CCU645" s="61"/>
      <c r="CCV645" s="104"/>
      <c r="CCW645" s="60"/>
      <c r="CCX645" s="61"/>
      <c r="CCY645" s="104"/>
      <c r="CCZ645" s="60"/>
      <c r="CDA645" s="61"/>
      <c r="CDB645" s="104"/>
      <c r="CDC645" s="60"/>
      <c r="CDD645" s="61"/>
      <c r="CDE645" s="104"/>
      <c r="CDF645" s="60"/>
      <c r="CDG645" s="61"/>
      <c r="CDH645" s="104"/>
      <c r="CDI645" s="60"/>
      <c r="CDJ645" s="61"/>
      <c r="CDK645" s="104"/>
      <c r="CDL645" s="60"/>
      <c r="CDM645" s="61"/>
      <c r="CDN645" s="104"/>
      <c r="CDO645" s="60"/>
      <c r="CDP645" s="61"/>
      <c r="CDQ645" s="104"/>
      <c r="CDR645" s="60"/>
      <c r="CDS645" s="61"/>
      <c r="CDT645" s="104"/>
      <c r="CDU645" s="60"/>
      <c r="CDV645" s="61"/>
      <c r="CDW645" s="104"/>
      <c r="CDX645" s="60"/>
      <c r="CDY645" s="61"/>
      <c r="CDZ645" s="104"/>
      <c r="CEA645" s="60"/>
      <c r="CEB645" s="61"/>
      <c r="CEC645" s="104"/>
      <c r="CED645" s="60"/>
      <c r="CEE645" s="61"/>
      <c r="CEF645" s="104"/>
      <c r="CEG645" s="60"/>
      <c r="CEH645" s="61"/>
      <c r="CEI645" s="104"/>
      <c r="CEJ645" s="60"/>
      <c r="CEK645" s="61"/>
      <c r="CEL645" s="104"/>
      <c r="CEM645" s="60"/>
      <c r="CEN645" s="61"/>
      <c r="CEO645" s="104"/>
      <c r="CEP645" s="60"/>
      <c r="CEQ645" s="61"/>
      <c r="CER645" s="104"/>
      <c r="CES645" s="60"/>
      <c r="CET645" s="61"/>
      <c r="CEU645" s="104"/>
      <c r="CEV645" s="60"/>
      <c r="CEW645" s="61"/>
      <c r="CEX645" s="104"/>
      <c r="CEY645" s="60"/>
      <c r="CEZ645" s="61"/>
      <c r="CFA645" s="104"/>
      <c r="CFB645" s="60"/>
      <c r="CFC645" s="61"/>
      <c r="CFD645" s="104"/>
      <c r="CFE645" s="60"/>
      <c r="CFF645" s="61"/>
      <c r="CFG645" s="104"/>
      <c r="CFH645" s="60"/>
      <c r="CFI645" s="61"/>
      <c r="CFJ645" s="104"/>
      <c r="CFK645" s="60"/>
      <c r="CFL645" s="61"/>
      <c r="CFM645" s="104"/>
      <c r="CFN645" s="60"/>
      <c r="CFO645" s="61"/>
      <c r="CFP645" s="104"/>
      <c r="CFQ645" s="60"/>
      <c r="CFR645" s="61"/>
      <c r="CFS645" s="104"/>
      <c r="CFT645" s="60"/>
      <c r="CFU645" s="61"/>
      <c r="CFV645" s="104"/>
      <c r="CFW645" s="60"/>
      <c r="CFX645" s="61"/>
      <c r="CFY645" s="104"/>
      <c r="CFZ645" s="60"/>
      <c r="CGA645" s="61"/>
      <c r="CGB645" s="104"/>
      <c r="CGC645" s="60"/>
      <c r="CGD645" s="61"/>
      <c r="CGE645" s="104"/>
      <c r="CGF645" s="60"/>
      <c r="CGG645" s="61"/>
      <c r="CGH645" s="104"/>
      <c r="CGI645" s="60"/>
      <c r="CGJ645" s="61"/>
      <c r="CGK645" s="104"/>
      <c r="CGL645" s="60"/>
      <c r="CGM645" s="61"/>
      <c r="CGN645" s="104"/>
      <c r="CGO645" s="60"/>
      <c r="CGP645" s="61"/>
      <c r="CGQ645" s="104"/>
      <c r="CGR645" s="60"/>
      <c r="CGS645" s="61"/>
      <c r="CGT645" s="104"/>
      <c r="CGU645" s="60"/>
      <c r="CGV645" s="61"/>
      <c r="CGW645" s="104"/>
      <c r="CGX645" s="60"/>
      <c r="CGY645" s="61"/>
      <c r="CGZ645" s="104"/>
      <c r="CHA645" s="60"/>
      <c r="CHB645" s="61"/>
      <c r="CHC645" s="104"/>
      <c r="CHD645" s="60"/>
      <c r="CHE645" s="61"/>
      <c r="CHF645" s="104"/>
      <c r="CHG645" s="60"/>
      <c r="CHH645" s="61"/>
      <c r="CHI645" s="104"/>
      <c r="CHJ645" s="60"/>
      <c r="CHK645" s="61"/>
      <c r="CHL645" s="104"/>
      <c r="CHM645" s="60"/>
      <c r="CHN645" s="61"/>
      <c r="CHO645" s="104"/>
      <c r="CHP645" s="60"/>
      <c r="CHQ645" s="61"/>
      <c r="CHR645" s="104"/>
      <c r="CHS645" s="60"/>
      <c r="CHT645" s="61"/>
      <c r="CHU645" s="104"/>
      <c r="CHV645" s="60"/>
      <c r="CHW645" s="61"/>
      <c r="CHX645" s="104"/>
      <c r="CHY645" s="60"/>
      <c r="CHZ645" s="61"/>
      <c r="CIA645" s="104"/>
      <c r="CIB645" s="60"/>
      <c r="CIC645" s="61"/>
      <c r="CID645" s="104"/>
      <c r="CIE645" s="60"/>
      <c r="CIF645" s="61"/>
      <c r="CIG645" s="104"/>
      <c r="CIH645" s="60"/>
      <c r="CII645" s="61"/>
      <c r="CIJ645" s="104"/>
      <c r="CIK645" s="60"/>
      <c r="CIL645" s="61"/>
      <c r="CIM645" s="104"/>
      <c r="CIN645" s="60"/>
      <c r="CIO645" s="61"/>
      <c r="CIP645" s="104"/>
      <c r="CIQ645" s="60"/>
      <c r="CIR645" s="61"/>
      <c r="CIS645" s="104"/>
      <c r="CIT645" s="60"/>
      <c r="CIU645" s="61"/>
      <c r="CIV645" s="104"/>
      <c r="CIW645" s="60"/>
      <c r="CIX645" s="61"/>
      <c r="CIY645" s="104"/>
      <c r="CIZ645" s="60"/>
      <c r="CJA645" s="61"/>
      <c r="CJB645" s="104"/>
      <c r="CJC645" s="60"/>
      <c r="CJD645" s="61"/>
      <c r="CJE645" s="104"/>
      <c r="CJF645" s="60"/>
      <c r="CJG645" s="61"/>
      <c r="CJH645" s="104"/>
      <c r="CJI645" s="60"/>
      <c r="CJJ645" s="61"/>
      <c r="CJK645" s="104"/>
      <c r="CJL645" s="60"/>
      <c r="CJM645" s="61"/>
      <c r="CJN645" s="104"/>
      <c r="CJO645" s="60"/>
      <c r="CJP645" s="61"/>
      <c r="CJQ645" s="104"/>
      <c r="CJR645" s="60"/>
      <c r="CJS645" s="61"/>
      <c r="CJT645" s="104"/>
      <c r="CJU645" s="60"/>
      <c r="CJV645" s="61"/>
      <c r="CJW645" s="104"/>
      <c r="CJX645" s="60"/>
      <c r="CJY645" s="61"/>
      <c r="CJZ645" s="104"/>
      <c r="CKA645" s="60"/>
      <c r="CKB645" s="61"/>
      <c r="CKC645" s="104"/>
      <c r="CKD645" s="60"/>
      <c r="CKE645" s="61"/>
      <c r="CKF645" s="104"/>
      <c r="CKG645" s="60"/>
      <c r="CKH645" s="61"/>
      <c r="CKI645" s="104"/>
      <c r="CKJ645" s="60"/>
      <c r="CKK645" s="61"/>
      <c r="CKL645" s="104"/>
      <c r="CKM645" s="60"/>
      <c r="CKN645" s="61"/>
      <c r="CKO645" s="104"/>
      <c r="CKP645" s="60"/>
      <c r="CKQ645" s="61"/>
      <c r="CKR645" s="104"/>
      <c r="CKS645" s="60"/>
      <c r="CKT645" s="61"/>
      <c r="CKU645" s="104"/>
      <c r="CKV645" s="60"/>
      <c r="CKW645" s="61"/>
      <c r="CKX645" s="104"/>
      <c r="CKY645" s="60"/>
      <c r="CKZ645" s="61"/>
      <c r="CLA645" s="104"/>
      <c r="CLB645" s="60"/>
      <c r="CLC645" s="61"/>
      <c r="CLD645" s="104"/>
      <c r="CLE645" s="60"/>
      <c r="CLF645" s="61"/>
      <c r="CLG645" s="104"/>
      <c r="CLH645" s="60"/>
      <c r="CLI645" s="61"/>
      <c r="CLJ645" s="104"/>
      <c r="CLK645" s="60"/>
      <c r="CLL645" s="61"/>
      <c r="CLM645" s="104"/>
      <c r="CLN645" s="60"/>
      <c r="CLO645" s="61"/>
      <c r="CLP645" s="104"/>
      <c r="CLQ645" s="60"/>
      <c r="CLR645" s="61"/>
      <c r="CLS645" s="104"/>
      <c r="CLT645" s="60"/>
      <c r="CLU645" s="61"/>
      <c r="CLV645" s="104"/>
      <c r="CLW645" s="60"/>
      <c r="CLX645" s="61"/>
      <c r="CLY645" s="104"/>
      <c r="CLZ645" s="60"/>
      <c r="CMA645" s="61"/>
      <c r="CMB645" s="104"/>
      <c r="CMC645" s="60"/>
      <c r="CMD645" s="61"/>
      <c r="CME645" s="104"/>
      <c r="CMF645" s="60"/>
      <c r="CMG645" s="61"/>
      <c r="CMH645" s="104"/>
      <c r="CMI645" s="60"/>
      <c r="CMJ645" s="61"/>
      <c r="CMK645" s="104"/>
      <c r="CML645" s="60"/>
      <c r="CMM645" s="61"/>
      <c r="CMN645" s="104"/>
      <c r="CMO645" s="60"/>
      <c r="CMP645" s="61"/>
      <c r="CMQ645" s="104"/>
      <c r="CMR645" s="60"/>
      <c r="CMS645" s="61"/>
      <c r="CMT645" s="104"/>
      <c r="CMU645" s="60"/>
      <c r="CMV645" s="61"/>
      <c r="CMW645" s="104"/>
      <c r="CMX645" s="60"/>
      <c r="CMY645" s="61"/>
      <c r="CMZ645" s="104"/>
      <c r="CNA645" s="60"/>
      <c r="CNB645" s="61"/>
      <c r="CNC645" s="104"/>
      <c r="CND645" s="60"/>
      <c r="CNE645" s="61"/>
      <c r="CNF645" s="104"/>
      <c r="CNG645" s="60"/>
      <c r="CNH645" s="61"/>
      <c r="CNI645" s="104"/>
      <c r="CNJ645" s="60"/>
      <c r="CNK645" s="61"/>
      <c r="CNL645" s="104"/>
      <c r="CNM645" s="60"/>
      <c r="CNN645" s="61"/>
      <c r="CNO645" s="104"/>
      <c r="CNP645" s="60"/>
      <c r="CNQ645" s="61"/>
      <c r="CNR645" s="104"/>
      <c r="CNS645" s="60"/>
      <c r="CNT645" s="61"/>
      <c r="CNU645" s="104"/>
      <c r="CNV645" s="60"/>
      <c r="CNW645" s="61"/>
      <c r="CNX645" s="104"/>
      <c r="CNY645" s="60"/>
      <c r="CNZ645" s="61"/>
      <c r="COA645" s="104"/>
      <c r="COB645" s="60"/>
      <c r="COC645" s="61"/>
      <c r="COD645" s="104"/>
      <c r="COE645" s="60"/>
      <c r="COF645" s="61"/>
      <c r="COG645" s="104"/>
      <c r="COH645" s="60"/>
      <c r="COI645" s="61"/>
      <c r="COJ645" s="104"/>
      <c r="COK645" s="60"/>
      <c r="COL645" s="61"/>
      <c r="COM645" s="104"/>
      <c r="CON645" s="60"/>
      <c r="COO645" s="61"/>
      <c r="COP645" s="104"/>
      <c r="COQ645" s="60"/>
      <c r="COR645" s="61"/>
      <c r="COS645" s="104"/>
      <c r="COT645" s="60"/>
      <c r="COU645" s="61"/>
      <c r="COV645" s="104"/>
      <c r="COW645" s="60"/>
      <c r="COX645" s="61"/>
      <c r="COY645" s="104"/>
      <c r="COZ645" s="60"/>
      <c r="CPA645" s="61"/>
      <c r="CPB645" s="104"/>
      <c r="CPC645" s="60"/>
      <c r="CPD645" s="61"/>
      <c r="CPE645" s="104"/>
      <c r="CPF645" s="60"/>
      <c r="CPG645" s="61"/>
      <c r="CPH645" s="104"/>
      <c r="CPI645" s="60"/>
      <c r="CPJ645" s="61"/>
      <c r="CPK645" s="104"/>
      <c r="CPL645" s="60"/>
      <c r="CPM645" s="61"/>
      <c r="CPN645" s="104"/>
      <c r="CPO645" s="60"/>
      <c r="CPP645" s="61"/>
      <c r="CPQ645" s="104"/>
      <c r="CPR645" s="60"/>
      <c r="CPS645" s="61"/>
      <c r="CPT645" s="104"/>
      <c r="CPU645" s="60"/>
      <c r="CPV645" s="61"/>
      <c r="CPW645" s="104"/>
      <c r="CPX645" s="60"/>
      <c r="CPY645" s="61"/>
      <c r="CPZ645" s="104"/>
      <c r="CQA645" s="60"/>
      <c r="CQB645" s="61"/>
      <c r="CQC645" s="104"/>
      <c r="CQD645" s="60"/>
      <c r="CQE645" s="61"/>
      <c r="CQF645" s="104"/>
      <c r="CQG645" s="60"/>
      <c r="CQH645" s="61"/>
      <c r="CQI645" s="104"/>
      <c r="CQJ645" s="60"/>
      <c r="CQK645" s="61"/>
      <c r="CQL645" s="104"/>
      <c r="CQM645" s="60"/>
      <c r="CQN645" s="61"/>
      <c r="CQO645" s="104"/>
      <c r="CQP645" s="60"/>
      <c r="CQQ645" s="61"/>
      <c r="CQR645" s="104"/>
      <c r="CQS645" s="60"/>
      <c r="CQT645" s="61"/>
      <c r="CQU645" s="104"/>
      <c r="CQV645" s="60"/>
      <c r="CQW645" s="61"/>
      <c r="CQX645" s="104"/>
      <c r="CQY645" s="60"/>
      <c r="CQZ645" s="61"/>
      <c r="CRA645" s="104"/>
      <c r="CRB645" s="60"/>
      <c r="CRC645" s="61"/>
      <c r="CRD645" s="104"/>
      <c r="CRE645" s="60"/>
      <c r="CRF645" s="61"/>
      <c r="CRG645" s="104"/>
      <c r="CRH645" s="60"/>
      <c r="CRI645" s="61"/>
      <c r="CRJ645" s="104"/>
      <c r="CRK645" s="60"/>
      <c r="CRL645" s="61"/>
      <c r="CRM645" s="104"/>
      <c r="CRN645" s="60"/>
      <c r="CRO645" s="61"/>
      <c r="CRP645" s="104"/>
      <c r="CRQ645" s="60"/>
      <c r="CRR645" s="61"/>
      <c r="CRS645" s="104"/>
      <c r="CRT645" s="60"/>
      <c r="CRU645" s="61"/>
      <c r="CRV645" s="104"/>
      <c r="CRW645" s="60"/>
      <c r="CRX645" s="61"/>
      <c r="CRY645" s="104"/>
      <c r="CRZ645" s="60"/>
      <c r="CSA645" s="61"/>
      <c r="CSB645" s="104"/>
      <c r="CSC645" s="60"/>
      <c r="CSD645" s="61"/>
      <c r="CSE645" s="104"/>
      <c r="CSF645" s="60"/>
      <c r="CSG645" s="61"/>
      <c r="CSH645" s="104"/>
      <c r="CSI645" s="60"/>
      <c r="CSJ645" s="61"/>
      <c r="CSK645" s="104"/>
      <c r="CSL645" s="60"/>
      <c r="CSM645" s="61"/>
      <c r="CSN645" s="104"/>
      <c r="CSO645" s="60"/>
      <c r="CSP645" s="61"/>
      <c r="CSQ645" s="104"/>
      <c r="CSR645" s="60"/>
      <c r="CSS645" s="61"/>
      <c r="CST645" s="104"/>
      <c r="CSU645" s="60"/>
      <c r="CSV645" s="61"/>
      <c r="CSW645" s="104"/>
      <c r="CSX645" s="60"/>
      <c r="CSY645" s="61"/>
      <c r="CSZ645" s="104"/>
      <c r="CTA645" s="60"/>
      <c r="CTB645" s="61"/>
      <c r="CTC645" s="104"/>
      <c r="CTD645" s="60"/>
      <c r="CTE645" s="61"/>
      <c r="CTF645" s="104"/>
      <c r="CTG645" s="60"/>
      <c r="CTH645" s="61"/>
      <c r="CTI645" s="104"/>
      <c r="CTJ645" s="60"/>
      <c r="CTK645" s="61"/>
      <c r="CTL645" s="104"/>
      <c r="CTM645" s="60"/>
      <c r="CTN645" s="61"/>
      <c r="CTO645" s="104"/>
      <c r="CTP645" s="60"/>
      <c r="CTQ645" s="61"/>
      <c r="CTR645" s="104"/>
      <c r="CTS645" s="60"/>
      <c r="CTT645" s="61"/>
      <c r="CTU645" s="104"/>
      <c r="CTV645" s="60"/>
      <c r="CTW645" s="61"/>
      <c r="CTX645" s="104"/>
      <c r="CTY645" s="60"/>
      <c r="CTZ645" s="61"/>
      <c r="CUA645" s="104"/>
      <c r="CUB645" s="60"/>
      <c r="CUC645" s="61"/>
      <c r="CUD645" s="104"/>
      <c r="CUE645" s="60"/>
      <c r="CUF645" s="61"/>
      <c r="CUG645" s="104"/>
      <c r="CUH645" s="60"/>
      <c r="CUI645" s="61"/>
      <c r="CUJ645" s="104"/>
      <c r="CUK645" s="60"/>
      <c r="CUL645" s="61"/>
      <c r="CUM645" s="104"/>
      <c r="CUN645" s="60"/>
      <c r="CUO645" s="61"/>
      <c r="CUP645" s="104"/>
      <c r="CUQ645" s="60"/>
      <c r="CUR645" s="61"/>
      <c r="CUS645" s="104"/>
      <c r="CUT645" s="60"/>
      <c r="CUU645" s="61"/>
      <c r="CUV645" s="104"/>
      <c r="CUW645" s="60"/>
      <c r="CUX645" s="61"/>
      <c r="CUY645" s="104"/>
      <c r="CUZ645" s="60"/>
      <c r="CVA645" s="61"/>
      <c r="CVB645" s="104"/>
      <c r="CVC645" s="60"/>
      <c r="CVD645" s="61"/>
      <c r="CVE645" s="104"/>
      <c r="CVF645" s="60"/>
      <c r="CVG645" s="61"/>
      <c r="CVH645" s="104"/>
      <c r="CVI645" s="60"/>
      <c r="CVJ645" s="61"/>
      <c r="CVK645" s="104"/>
      <c r="CVL645" s="60"/>
      <c r="CVM645" s="61"/>
      <c r="CVN645" s="104"/>
      <c r="CVO645" s="60"/>
      <c r="CVP645" s="61"/>
      <c r="CVQ645" s="104"/>
      <c r="CVR645" s="60"/>
      <c r="CVS645" s="61"/>
      <c r="CVT645" s="104"/>
      <c r="CVU645" s="60"/>
      <c r="CVV645" s="61"/>
      <c r="CVW645" s="104"/>
      <c r="CVX645" s="60"/>
      <c r="CVY645" s="61"/>
      <c r="CVZ645" s="104"/>
      <c r="CWA645" s="60"/>
      <c r="CWB645" s="61"/>
      <c r="CWC645" s="104"/>
      <c r="CWD645" s="60"/>
      <c r="CWE645" s="61"/>
      <c r="CWF645" s="104"/>
      <c r="CWG645" s="60"/>
      <c r="CWH645" s="61"/>
      <c r="CWI645" s="104"/>
      <c r="CWJ645" s="60"/>
      <c r="CWK645" s="61"/>
      <c r="CWL645" s="104"/>
      <c r="CWM645" s="60"/>
      <c r="CWN645" s="61"/>
      <c r="CWO645" s="104"/>
      <c r="CWP645" s="60"/>
      <c r="CWQ645" s="61"/>
      <c r="CWR645" s="104"/>
      <c r="CWS645" s="60"/>
      <c r="CWT645" s="61"/>
      <c r="CWU645" s="104"/>
      <c r="CWV645" s="60"/>
      <c r="CWW645" s="61"/>
      <c r="CWX645" s="104"/>
      <c r="CWY645" s="60"/>
      <c r="CWZ645" s="61"/>
      <c r="CXA645" s="104"/>
      <c r="CXB645" s="60"/>
      <c r="CXC645" s="61"/>
      <c r="CXD645" s="104"/>
      <c r="CXE645" s="60"/>
      <c r="CXF645" s="61"/>
      <c r="CXG645" s="104"/>
      <c r="CXH645" s="60"/>
      <c r="CXI645" s="61"/>
      <c r="CXJ645" s="104"/>
      <c r="CXK645" s="60"/>
      <c r="CXL645" s="61"/>
      <c r="CXM645" s="104"/>
      <c r="CXN645" s="60"/>
      <c r="CXO645" s="61"/>
      <c r="CXP645" s="104"/>
      <c r="CXQ645" s="60"/>
      <c r="CXR645" s="61"/>
      <c r="CXS645" s="104"/>
      <c r="CXT645" s="60"/>
      <c r="CXU645" s="61"/>
      <c r="CXV645" s="104"/>
      <c r="CXW645" s="60"/>
      <c r="CXX645" s="61"/>
      <c r="CXY645" s="104"/>
      <c r="CXZ645" s="60"/>
      <c r="CYA645" s="61"/>
      <c r="CYB645" s="104"/>
      <c r="CYC645" s="60"/>
      <c r="CYD645" s="61"/>
      <c r="CYE645" s="104"/>
      <c r="CYF645" s="60"/>
      <c r="CYG645" s="61"/>
      <c r="CYH645" s="104"/>
      <c r="CYI645" s="60"/>
      <c r="CYJ645" s="61"/>
      <c r="CYK645" s="104"/>
      <c r="CYL645" s="60"/>
      <c r="CYM645" s="61"/>
      <c r="CYN645" s="104"/>
      <c r="CYO645" s="60"/>
      <c r="CYP645" s="61"/>
      <c r="CYQ645" s="104"/>
      <c r="CYR645" s="60"/>
      <c r="CYS645" s="61"/>
      <c r="CYT645" s="104"/>
      <c r="CYU645" s="60"/>
      <c r="CYV645" s="61"/>
      <c r="CYW645" s="104"/>
      <c r="CYX645" s="60"/>
      <c r="CYY645" s="61"/>
      <c r="CYZ645" s="104"/>
      <c r="CZA645" s="60"/>
      <c r="CZB645" s="61"/>
      <c r="CZC645" s="104"/>
      <c r="CZD645" s="60"/>
      <c r="CZE645" s="61"/>
      <c r="CZF645" s="104"/>
      <c r="CZG645" s="60"/>
      <c r="CZH645" s="61"/>
      <c r="CZI645" s="104"/>
      <c r="CZJ645" s="60"/>
      <c r="CZK645" s="61"/>
      <c r="CZL645" s="104"/>
      <c r="CZM645" s="60"/>
      <c r="CZN645" s="61"/>
      <c r="CZO645" s="104"/>
      <c r="CZP645" s="60"/>
      <c r="CZQ645" s="61"/>
      <c r="CZR645" s="104"/>
      <c r="CZS645" s="60"/>
      <c r="CZT645" s="61"/>
      <c r="CZU645" s="104"/>
      <c r="CZV645" s="60"/>
      <c r="CZW645" s="61"/>
      <c r="CZX645" s="104"/>
      <c r="CZY645" s="60"/>
      <c r="CZZ645" s="61"/>
      <c r="DAA645" s="104"/>
      <c r="DAB645" s="60"/>
      <c r="DAC645" s="61"/>
      <c r="DAD645" s="104"/>
      <c r="DAE645" s="60"/>
      <c r="DAF645" s="61"/>
      <c r="DAG645" s="104"/>
      <c r="DAH645" s="60"/>
      <c r="DAI645" s="61"/>
      <c r="DAJ645" s="104"/>
      <c r="DAK645" s="60"/>
      <c r="DAL645" s="61"/>
      <c r="DAM645" s="104"/>
      <c r="DAN645" s="60"/>
      <c r="DAO645" s="61"/>
      <c r="DAP645" s="104"/>
      <c r="DAQ645" s="60"/>
      <c r="DAR645" s="61"/>
      <c r="DAS645" s="104"/>
      <c r="DAT645" s="60"/>
      <c r="DAU645" s="61"/>
      <c r="DAV645" s="104"/>
      <c r="DAW645" s="60"/>
      <c r="DAX645" s="61"/>
      <c r="DAY645" s="104"/>
      <c r="DAZ645" s="60"/>
      <c r="DBA645" s="61"/>
      <c r="DBB645" s="104"/>
      <c r="DBC645" s="60"/>
      <c r="DBD645" s="61"/>
      <c r="DBE645" s="104"/>
      <c r="DBF645" s="60"/>
      <c r="DBG645" s="61"/>
      <c r="DBH645" s="104"/>
      <c r="DBI645" s="60"/>
      <c r="DBJ645" s="61"/>
      <c r="DBK645" s="104"/>
      <c r="DBL645" s="60"/>
      <c r="DBM645" s="61"/>
      <c r="DBN645" s="104"/>
      <c r="DBO645" s="60"/>
      <c r="DBP645" s="61"/>
      <c r="DBQ645" s="104"/>
      <c r="DBR645" s="60"/>
      <c r="DBS645" s="61"/>
      <c r="DBT645" s="104"/>
      <c r="DBU645" s="60"/>
      <c r="DBV645" s="61"/>
      <c r="DBW645" s="104"/>
      <c r="DBX645" s="60"/>
      <c r="DBY645" s="61"/>
      <c r="DBZ645" s="104"/>
      <c r="DCA645" s="60"/>
      <c r="DCB645" s="61"/>
      <c r="DCC645" s="104"/>
      <c r="DCD645" s="60"/>
      <c r="DCE645" s="61"/>
      <c r="DCF645" s="104"/>
      <c r="DCG645" s="60"/>
      <c r="DCH645" s="61"/>
      <c r="DCI645" s="104"/>
      <c r="DCJ645" s="60"/>
      <c r="DCK645" s="61"/>
      <c r="DCL645" s="104"/>
      <c r="DCM645" s="60"/>
      <c r="DCN645" s="61"/>
      <c r="DCO645" s="104"/>
      <c r="DCP645" s="60"/>
      <c r="DCQ645" s="61"/>
      <c r="DCR645" s="104"/>
      <c r="DCS645" s="60"/>
      <c r="DCT645" s="61"/>
      <c r="DCU645" s="104"/>
      <c r="DCV645" s="60"/>
      <c r="DCW645" s="61"/>
      <c r="DCX645" s="104"/>
      <c r="DCY645" s="60"/>
      <c r="DCZ645" s="61"/>
      <c r="DDA645" s="104"/>
      <c r="DDB645" s="60"/>
      <c r="DDC645" s="61"/>
      <c r="DDD645" s="104"/>
      <c r="DDE645" s="60"/>
      <c r="DDF645" s="61"/>
      <c r="DDG645" s="104"/>
      <c r="DDH645" s="60"/>
      <c r="DDI645" s="61"/>
      <c r="DDJ645" s="104"/>
      <c r="DDK645" s="60"/>
      <c r="DDL645" s="61"/>
      <c r="DDM645" s="104"/>
      <c r="DDN645" s="60"/>
      <c r="DDO645" s="61"/>
      <c r="DDP645" s="104"/>
      <c r="DDQ645" s="60"/>
      <c r="DDR645" s="61"/>
      <c r="DDS645" s="104"/>
      <c r="DDT645" s="60"/>
      <c r="DDU645" s="61"/>
      <c r="DDV645" s="104"/>
      <c r="DDW645" s="60"/>
      <c r="DDX645" s="61"/>
      <c r="DDY645" s="104"/>
      <c r="DDZ645" s="60"/>
      <c r="DEA645" s="61"/>
      <c r="DEB645" s="104"/>
      <c r="DEC645" s="60"/>
      <c r="DED645" s="61"/>
      <c r="DEE645" s="104"/>
      <c r="DEF645" s="60"/>
      <c r="DEG645" s="61"/>
      <c r="DEH645" s="104"/>
      <c r="DEI645" s="60"/>
      <c r="DEJ645" s="61"/>
      <c r="DEK645" s="104"/>
      <c r="DEL645" s="60"/>
      <c r="DEM645" s="61"/>
      <c r="DEN645" s="104"/>
      <c r="DEO645" s="60"/>
      <c r="DEP645" s="61"/>
      <c r="DEQ645" s="104"/>
      <c r="DER645" s="60"/>
      <c r="DES645" s="61"/>
      <c r="DET645" s="104"/>
      <c r="DEU645" s="60"/>
      <c r="DEV645" s="61"/>
      <c r="DEW645" s="104"/>
      <c r="DEX645" s="60"/>
      <c r="DEY645" s="61"/>
      <c r="DEZ645" s="104"/>
      <c r="DFA645" s="60"/>
      <c r="DFB645" s="61"/>
      <c r="DFC645" s="104"/>
      <c r="DFD645" s="60"/>
      <c r="DFE645" s="61"/>
      <c r="DFF645" s="104"/>
      <c r="DFG645" s="60"/>
      <c r="DFH645" s="61"/>
      <c r="DFI645" s="104"/>
      <c r="DFJ645" s="60"/>
      <c r="DFK645" s="61"/>
      <c r="DFL645" s="104"/>
      <c r="DFM645" s="60"/>
      <c r="DFN645" s="61"/>
      <c r="DFO645" s="104"/>
      <c r="DFP645" s="60"/>
      <c r="DFQ645" s="61"/>
      <c r="DFR645" s="104"/>
      <c r="DFS645" s="60"/>
      <c r="DFT645" s="61"/>
      <c r="DFU645" s="104"/>
      <c r="DFV645" s="60"/>
      <c r="DFW645" s="61"/>
      <c r="DFX645" s="104"/>
      <c r="DFY645" s="60"/>
      <c r="DFZ645" s="61"/>
      <c r="DGA645" s="104"/>
      <c r="DGB645" s="60"/>
      <c r="DGC645" s="61"/>
      <c r="DGD645" s="104"/>
      <c r="DGE645" s="60"/>
      <c r="DGF645" s="61"/>
      <c r="DGG645" s="104"/>
      <c r="DGH645" s="60"/>
      <c r="DGI645" s="61"/>
      <c r="DGJ645" s="104"/>
      <c r="DGK645" s="60"/>
      <c r="DGL645" s="61"/>
      <c r="DGM645" s="104"/>
      <c r="DGN645" s="60"/>
      <c r="DGO645" s="61"/>
      <c r="DGP645" s="104"/>
      <c r="DGQ645" s="60"/>
      <c r="DGR645" s="61"/>
      <c r="DGS645" s="104"/>
      <c r="DGT645" s="60"/>
      <c r="DGU645" s="61"/>
      <c r="DGV645" s="104"/>
      <c r="DGW645" s="60"/>
      <c r="DGX645" s="61"/>
      <c r="DGY645" s="104"/>
      <c r="DGZ645" s="60"/>
      <c r="DHA645" s="61"/>
      <c r="DHB645" s="104"/>
      <c r="DHC645" s="60"/>
      <c r="DHD645" s="61"/>
      <c r="DHE645" s="104"/>
      <c r="DHF645" s="60"/>
      <c r="DHG645" s="61"/>
      <c r="DHH645" s="104"/>
      <c r="DHI645" s="60"/>
      <c r="DHJ645" s="61"/>
      <c r="DHK645" s="104"/>
      <c r="DHL645" s="60"/>
      <c r="DHM645" s="61"/>
      <c r="DHN645" s="104"/>
      <c r="DHO645" s="60"/>
      <c r="DHP645" s="61"/>
      <c r="DHQ645" s="104"/>
      <c r="DHR645" s="60"/>
      <c r="DHS645" s="61"/>
      <c r="DHT645" s="104"/>
      <c r="DHU645" s="60"/>
      <c r="DHV645" s="61"/>
      <c r="DHW645" s="104"/>
      <c r="DHX645" s="60"/>
      <c r="DHY645" s="61"/>
      <c r="DHZ645" s="104"/>
      <c r="DIA645" s="60"/>
      <c r="DIB645" s="61"/>
      <c r="DIC645" s="104"/>
      <c r="DID645" s="60"/>
      <c r="DIE645" s="61"/>
      <c r="DIF645" s="104"/>
      <c r="DIG645" s="60"/>
      <c r="DIH645" s="61"/>
      <c r="DII645" s="104"/>
      <c r="DIJ645" s="60"/>
      <c r="DIK645" s="61"/>
      <c r="DIL645" s="104"/>
      <c r="DIM645" s="60"/>
      <c r="DIN645" s="61"/>
      <c r="DIO645" s="104"/>
      <c r="DIP645" s="60"/>
      <c r="DIQ645" s="61"/>
      <c r="DIR645" s="104"/>
      <c r="DIS645" s="60"/>
      <c r="DIT645" s="61"/>
      <c r="DIU645" s="104"/>
      <c r="DIV645" s="60"/>
      <c r="DIW645" s="61"/>
      <c r="DIX645" s="104"/>
      <c r="DIY645" s="60"/>
      <c r="DIZ645" s="61"/>
      <c r="DJA645" s="104"/>
      <c r="DJB645" s="60"/>
      <c r="DJC645" s="61"/>
      <c r="DJD645" s="104"/>
      <c r="DJE645" s="60"/>
      <c r="DJF645" s="61"/>
      <c r="DJG645" s="104"/>
      <c r="DJH645" s="60"/>
      <c r="DJI645" s="61"/>
      <c r="DJJ645" s="104"/>
      <c r="DJK645" s="60"/>
      <c r="DJL645" s="61"/>
      <c r="DJM645" s="104"/>
      <c r="DJN645" s="60"/>
      <c r="DJO645" s="61"/>
      <c r="DJP645" s="104"/>
      <c r="DJQ645" s="60"/>
      <c r="DJR645" s="61"/>
      <c r="DJS645" s="104"/>
      <c r="DJT645" s="60"/>
      <c r="DJU645" s="61"/>
      <c r="DJV645" s="104"/>
      <c r="DJW645" s="60"/>
      <c r="DJX645" s="61"/>
      <c r="DJY645" s="104"/>
      <c r="DJZ645" s="60"/>
      <c r="DKA645" s="61"/>
      <c r="DKB645" s="104"/>
      <c r="DKC645" s="60"/>
      <c r="DKD645" s="61"/>
      <c r="DKE645" s="104"/>
      <c r="DKF645" s="60"/>
      <c r="DKG645" s="61"/>
      <c r="DKH645" s="104"/>
      <c r="DKI645" s="60"/>
      <c r="DKJ645" s="61"/>
      <c r="DKK645" s="104"/>
      <c r="DKL645" s="60"/>
      <c r="DKM645" s="61"/>
      <c r="DKN645" s="104"/>
      <c r="DKO645" s="60"/>
      <c r="DKP645" s="61"/>
      <c r="DKQ645" s="104"/>
      <c r="DKR645" s="60"/>
      <c r="DKS645" s="61"/>
      <c r="DKT645" s="104"/>
      <c r="DKU645" s="60"/>
      <c r="DKV645" s="61"/>
      <c r="DKW645" s="104"/>
      <c r="DKX645" s="60"/>
      <c r="DKY645" s="61"/>
      <c r="DKZ645" s="104"/>
      <c r="DLA645" s="60"/>
      <c r="DLB645" s="61"/>
      <c r="DLC645" s="104"/>
      <c r="DLD645" s="60"/>
      <c r="DLE645" s="61"/>
      <c r="DLF645" s="104"/>
      <c r="DLG645" s="60"/>
      <c r="DLH645" s="61"/>
      <c r="DLI645" s="104"/>
      <c r="DLJ645" s="60"/>
      <c r="DLK645" s="61"/>
      <c r="DLL645" s="104"/>
      <c r="DLM645" s="60"/>
      <c r="DLN645" s="61"/>
      <c r="DLO645" s="104"/>
      <c r="DLP645" s="60"/>
      <c r="DLQ645" s="61"/>
      <c r="DLR645" s="104"/>
      <c r="DLS645" s="60"/>
      <c r="DLT645" s="61"/>
      <c r="DLU645" s="104"/>
      <c r="DLV645" s="60"/>
      <c r="DLW645" s="61"/>
      <c r="DLX645" s="104"/>
      <c r="DLY645" s="60"/>
      <c r="DLZ645" s="61"/>
      <c r="DMA645" s="104"/>
      <c r="DMB645" s="60"/>
      <c r="DMC645" s="61"/>
      <c r="DMD645" s="104"/>
      <c r="DME645" s="60"/>
      <c r="DMF645" s="61"/>
      <c r="DMG645" s="104"/>
      <c r="DMH645" s="60"/>
      <c r="DMI645" s="61"/>
      <c r="DMJ645" s="104"/>
      <c r="DMK645" s="60"/>
      <c r="DML645" s="61"/>
      <c r="DMM645" s="104"/>
      <c r="DMN645" s="60"/>
      <c r="DMO645" s="61"/>
      <c r="DMP645" s="104"/>
      <c r="DMQ645" s="60"/>
      <c r="DMR645" s="61"/>
      <c r="DMS645" s="104"/>
      <c r="DMT645" s="60"/>
      <c r="DMU645" s="61"/>
      <c r="DMV645" s="104"/>
      <c r="DMW645" s="60"/>
      <c r="DMX645" s="61"/>
      <c r="DMY645" s="104"/>
      <c r="DMZ645" s="60"/>
      <c r="DNA645" s="61"/>
      <c r="DNB645" s="104"/>
      <c r="DNC645" s="60"/>
      <c r="DND645" s="61"/>
      <c r="DNE645" s="104"/>
      <c r="DNF645" s="60"/>
      <c r="DNG645" s="61"/>
      <c r="DNH645" s="104"/>
      <c r="DNI645" s="60"/>
      <c r="DNJ645" s="61"/>
      <c r="DNK645" s="104"/>
      <c r="DNL645" s="60"/>
      <c r="DNM645" s="61"/>
      <c r="DNN645" s="104"/>
      <c r="DNO645" s="60"/>
      <c r="DNP645" s="61"/>
      <c r="DNQ645" s="104"/>
      <c r="DNR645" s="60"/>
      <c r="DNS645" s="61"/>
      <c r="DNT645" s="104"/>
      <c r="DNU645" s="60"/>
      <c r="DNV645" s="61"/>
      <c r="DNW645" s="104"/>
      <c r="DNX645" s="60"/>
      <c r="DNY645" s="61"/>
      <c r="DNZ645" s="104"/>
      <c r="DOA645" s="60"/>
      <c r="DOB645" s="61"/>
      <c r="DOC645" s="104"/>
      <c r="DOD645" s="60"/>
      <c r="DOE645" s="61"/>
      <c r="DOF645" s="104"/>
      <c r="DOG645" s="60"/>
      <c r="DOH645" s="61"/>
      <c r="DOI645" s="104"/>
      <c r="DOJ645" s="60"/>
      <c r="DOK645" s="61"/>
      <c r="DOL645" s="104"/>
      <c r="DOM645" s="60"/>
      <c r="DON645" s="61"/>
      <c r="DOO645" s="104"/>
      <c r="DOP645" s="60"/>
      <c r="DOQ645" s="61"/>
      <c r="DOR645" s="104"/>
      <c r="DOS645" s="60"/>
      <c r="DOT645" s="61"/>
      <c r="DOU645" s="104"/>
      <c r="DOV645" s="60"/>
      <c r="DOW645" s="61"/>
      <c r="DOX645" s="104"/>
      <c r="DOY645" s="60"/>
      <c r="DOZ645" s="61"/>
      <c r="DPA645" s="104"/>
      <c r="DPB645" s="60"/>
      <c r="DPC645" s="61"/>
      <c r="DPD645" s="104"/>
      <c r="DPE645" s="60"/>
      <c r="DPF645" s="61"/>
      <c r="DPG645" s="104"/>
      <c r="DPH645" s="60"/>
      <c r="DPI645" s="61"/>
      <c r="DPJ645" s="104"/>
      <c r="DPK645" s="60"/>
      <c r="DPL645" s="61"/>
      <c r="DPM645" s="104"/>
      <c r="DPN645" s="60"/>
      <c r="DPO645" s="61"/>
      <c r="DPP645" s="104"/>
      <c r="DPQ645" s="60"/>
      <c r="DPR645" s="61"/>
      <c r="DPS645" s="104"/>
      <c r="DPT645" s="60"/>
      <c r="DPU645" s="61"/>
      <c r="DPV645" s="104"/>
      <c r="DPW645" s="60"/>
      <c r="DPX645" s="61"/>
      <c r="DPY645" s="104"/>
      <c r="DPZ645" s="60"/>
      <c r="DQA645" s="61"/>
      <c r="DQB645" s="104"/>
      <c r="DQC645" s="60"/>
      <c r="DQD645" s="61"/>
      <c r="DQE645" s="104"/>
      <c r="DQF645" s="60"/>
      <c r="DQG645" s="61"/>
      <c r="DQH645" s="104"/>
      <c r="DQI645" s="60"/>
      <c r="DQJ645" s="61"/>
      <c r="DQK645" s="104"/>
      <c r="DQL645" s="60"/>
      <c r="DQM645" s="61"/>
      <c r="DQN645" s="104"/>
      <c r="DQO645" s="60"/>
      <c r="DQP645" s="61"/>
      <c r="DQQ645" s="104"/>
      <c r="DQR645" s="60"/>
      <c r="DQS645" s="61"/>
      <c r="DQT645" s="104"/>
      <c r="DQU645" s="60"/>
      <c r="DQV645" s="61"/>
      <c r="DQW645" s="104"/>
      <c r="DQX645" s="60"/>
      <c r="DQY645" s="61"/>
      <c r="DQZ645" s="104"/>
      <c r="DRA645" s="60"/>
      <c r="DRB645" s="61"/>
      <c r="DRC645" s="104"/>
      <c r="DRD645" s="60"/>
      <c r="DRE645" s="61"/>
      <c r="DRF645" s="104"/>
      <c r="DRG645" s="60"/>
      <c r="DRH645" s="61"/>
      <c r="DRI645" s="104"/>
      <c r="DRJ645" s="60"/>
      <c r="DRK645" s="61"/>
      <c r="DRL645" s="104"/>
      <c r="DRM645" s="60"/>
      <c r="DRN645" s="61"/>
      <c r="DRO645" s="104"/>
      <c r="DRP645" s="60"/>
      <c r="DRQ645" s="61"/>
      <c r="DRR645" s="104"/>
      <c r="DRS645" s="60"/>
      <c r="DRT645" s="61"/>
      <c r="DRU645" s="104"/>
      <c r="DRV645" s="60"/>
      <c r="DRW645" s="61"/>
      <c r="DRX645" s="104"/>
      <c r="DRY645" s="60"/>
      <c r="DRZ645" s="61"/>
      <c r="DSA645" s="104"/>
      <c r="DSB645" s="60"/>
      <c r="DSC645" s="61"/>
      <c r="DSD645" s="104"/>
      <c r="DSE645" s="60"/>
      <c r="DSF645" s="61"/>
      <c r="DSG645" s="104"/>
      <c r="DSH645" s="60"/>
      <c r="DSI645" s="61"/>
      <c r="DSJ645" s="104"/>
      <c r="DSK645" s="60"/>
      <c r="DSL645" s="61"/>
      <c r="DSM645" s="104"/>
      <c r="DSN645" s="60"/>
      <c r="DSO645" s="61"/>
      <c r="DSP645" s="104"/>
      <c r="DSQ645" s="60"/>
      <c r="DSR645" s="61"/>
      <c r="DSS645" s="104"/>
      <c r="DST645" s="60"/>
      <c r="DSU645" s="61"/>
      <c r="DSV645" s="104"/>
      <c r="DSW645" s="60"/>
      <c r="DSX645" s="61"/>
      <c r="DSY645" s="104"/>
      <c r="DSZ645" s="60"/>
      <c r="DTA645" s="61"/>
      <c r="DTB645" s="104"/>
      <c r="DTC645" s="60"/>
      <c r="DTD645" s="61"/>
      <c r="DTE645" s="104"/>
      <c r="DTF645" s="60"/>
      <c r="DTG645" s="61"/>
      <c r="DTH645" s="104"/>
      <c r="DTI645" s="60"/>
      <c r="DTJ645" s="61"/>
      <c r="DTK645" s="104"/>
      <c r="DTL645" s="60"/>
      <c r="DTM645" s="61"/>
      <c r="DTN645" s="104"/>
      <c r="DTO645" s="60"/>
      <c r="DTP645" s="61"/>
      <c r="DTQ645" s="104"/>
      <c r="DTR645" s="60"/>
      <c r="DTS645" s="61"/>
      <c r="DTT645" s="104"/>
      <c r="DTU645" s="60"/>
      <c r="DTV645" s="61"/>
      <c r="DTW645" s="104"/>
      <c r="DTX645" s="60"/>
      <c r="DTY645" s="61"/>
      <c r="DTZ645" s="104"/>
      <c r="DUA645" s="60"/>
      <c r="DUB645" s="61"/>
      <c r="DUC645" s="104"/>
      <c r="DUD645" s="60"/>
      <c r="DUE645" s="61"/>
      <c r="DUF645" s="104"/>
      <c r="DUG645" s="60"/>
      <c r="DUH645" s="61"/>
      <c r="DUI645" s="104"/>
      <c r="DUJ645" s="60"/>
      <c r="DUK645" s="61"/>
      <c r="DUL645" s="104"/>
      <c r="DUM645" s="60"/>
      <c r="DUN645" s="61"/>
      <c r="DUO645" s="104"/>
      <c r="DUP645" s="60"/>
      <c r="DUQ645" s="61"/>
      <c r="DUR645" s="104"/>
      <c r="DUS645" s="60"/>
      <c r="DUT645" s="61"/>
      <c r="DUU645" s="104"/>
      <c r="DUV645" s="60"/>
      <c r="DUW645" s="61"/>
      <c r="DUX645" s="104"/>
      <c r="DUY645" s="60"/>
      <c r="DUZ645" s="61"/>
      <c r="DVA645" s="104"/>
      <c r="DVB645" s="60"/>
      <c r="DVC645" s="61"/>
      <c r="DVD645" s="104"/>
      <c r="DVE645" s="60"/>
      <c r="DVF645" s="61"/>
      <c r="DVG645" s="104"/>
      <c r="DVH645" s="60"/>
      <c r="DVI645" s="61"/>
      <c r="DVJ645" s="104"/>
      <c r="DVK645" s="60"/>
      <c r="DVL645" s="61"/>
      <c r="DVM645" s="104"/>
      <c r="DVN645" s="60"/>
      <c r="DVO645" s="61"/>
      <c r="DVP645" s="104"/>
      <c r="DVQ645" s="60"/>
      <c r="DVR645" s="61"/>
      <c r="DVS645" s="104"/>
      <c r="DVT645" s="60"/>
      <c r="DVU645" s="61"/>
      <c r="DVV645" s="104"/>
      <c r="DVW645" s="60"/>
      <c r="DVX645" s="61"/>
      <c r="DVY645" s="104"/>
      <c r="DVZ645" s="60"/>
      <c r="DWA645" s="61"/>
      <c r="DWB645" s="104"/>
      <c r="DWC645" s="60"/>
      <c r="DWD645" s="61"/>
      <c r="DWE645" s="104"/>
      <c r="DWF645" s="60"/>
      <c r="DWG645" s="61"/>
      <c r="DWH645" s="104"/>
      <c r="DWI645" s="60"/>
      <c r="DWJ645" s="61"/>
      <c r="DWK645" s="104"/>
      <c r="DWL645" s="60"/>
      <c r="DWM645" s="61"/>
      <c r="DWN645" s="104"/>
      <c r="DWO645" s="60"/>
      <c r="DWP645" s="61"/>
      <c r="DWQ645" s="104"/>
      <c r="DWR645" s="60"/>
      <c r="DWS645" s="61"/>
      <c r="DWT645" s="104"/>
      <c r="DWU645" s="60"/>
      <c r="DWV645" s="61"/>
      <c r="DWW645" s="104"/>
      <c r="DWX645" s="60"/>
      <c r="DWY645" s="61"/>
      <c r="DWZ645" s="104"/>
      <c r="DXA645" s="60"/>
      <c r="DXB645" s="61"/>
      <c r="DXC645" s="104"/>
      <c r="DXD645" s="60"/>
      <c r="DXE645" s="61"/>
      <c r="DXF645" s="104"/>
      <c r="DXG645" s="60"/>
      <c r="DXH645" s="61"/>
      <c r="DXI645" s="104"/>
      <c r="DXJ645" s="60"/>
      <c r="DXK645" s="61"/>
      <c r="DXL645" s="104"/>
      <c r="DXM645" s="60"/>
      <c r="DXN645" s="61"/>
      <c r="DXO645" s="104"/>
      <c r="DXP645" s="60"/>
      <c r="DXQ645" s="61"/>
      <c r="DXR645" s="104"/>
      <c r="DXS645" s="60"/>
      <c r="DXT645" s="61"/>
      <c r="DXU645" s="104"/>
      <c r="DXV645" s="60"/>
      <c r="DXW645" s="61"/>
      <c r="DXX645" s="104"/>
      <c r="DXY645" s="60"/>
      <c r="DXZ645" s="61"/>
      <c r="DYA645" s="104"/>
      <c r="DYB645" s="60"/>
      <c r="DYC645" s="61"/>
      <c r="DYD645" s="104"/>
      <c r="DYE645" s="60"/>
      <c r="DYF645" s="61"/>
      <c r="DYG645" s="104"/>
      <c r="DYH645" s="60"/>
      <c r="DYI645" s="61"/>
      <c r="DYJ645" s="104"/>
      <c r="DYK645" s="60"/>
      <c r="DYL645" s="61"/>
      <c r="DYM645" s="104"/>
      <c r="DYN645" s="60"/>
      <c r="DYO645" s="61"/>
      <c r="DYP645" s="104"/>
      <c r="DYQ645" s="60"/>
      <c r="DYR645" s="61"/>
      <c r="DYS645" s="104"/>
      <c r="DYT645" s="60"/>
      <c r="DYU645" s="61"/>
      <c r="DYV645" s="104"/>
      <c r="DYW645" s="60"/>
      <c r="DYX645" s="61"/>
      <c r="DYY645" s="104"/>
      <c r="DYZ645" s="60"/>
      <c r="DZA645" s="61"/>
      <c r="DZB645" s="104"/>
      <c r="DZC645" s="60"/>
      <c r="DZD645" s="61"/>
      <c r="DZE645" s="104"/>
      <c r="DZF645" s="60"/>
      <c r="DZG645" s="61"/>
      <c r="DZH645" s="104"/>
      <c r="DZI645" s="60"/>
      <c r="DZJ645" s="61"/>
      <c r="DZK645" s="104"/>
      <c r="DZL645" s="60"/>
      <c r="DZM645" s="61"/>
      <c r="DZN645" s="104"/>
      <c r="DZO645" s="60"/>
      <c r="DZP645" s="61"/>
      <c r="DZQ645" s="104"/>
      <c r="DZR645" s="60"/>
      <c r="DZS645" s="61"/>
      <c r="DZT645" s="104"/>
      <c r="DZU645" s="60"/>
      <c r="DZV645" s="61"/>
      <c r="DZW645" s="104"/>
      <c r="DZX645" s="60"/>
      <c r="DZY645" s="61"/>
      <c r="DZZ645" s="104"/>
      <c r="EAA645" s="60"/>
      <c r="EAB645" s="61"/>
      <c r="EAC645" s="104"/>
      <c r="EAD645" s="60"/>
      <c r="EAE645" s="61"/>
      <c r="EAF645" s="104"/>
      <c r="EAG645" s="60"/>
      <c r="EAH645" s="61"/>
      <c r="EAI645" s="104"/>
      <c r="EAJ645" s="60"/>
      <c r="EAK645" s="61"/>
      <c r="EAL645" s="104"/>
      <c r="EAM645" s="60"/>
      <c r="EAN645" s="61"/>
      <c r="EAO645" s="104"/>
      <c r="EAP645" s="60"/>
      <c r="EAQ645" s="61"/>
      <c r="EAR645" s="104"/>
      <c r="EAS645" s="60"/>
      <c r="EAT645" s="61"/>
      <c r="EAU645" s="104"/>
      <c r="EAV645" s="60"/>
      <c r="EAW645" s="61"/>
      <c r="EAX645" s="104"/>
      <c r="EAY645" s="60"/>
      <c r="EAZ645" s="61"/>
      <c r="EBA645" s="104"/>
      <c r="EBB645" s="60"/>
      <c r="EBC645" s="61"/>
      <c r="EBD645" s="104"/>
      <c r="EBE645" s="60"/>
      <c r="EBF645" s="61"/>
      <c r="EBG645" s="104"/>
      <c r="EBH645" s="60"/>
      <c r="EBI645" s="61"/>
      <c r="EBJ645" s="104"/>
      <c r="EBK645" s="60"/>
      <c r="EBL645" s="61"/>
      <c r="EBM645" s="104"/>
      <c r="EBN645" s="60"/>
      <c r="EBO645" s="61"/>
      <c r="EBP645" s="104"/>
      <c r="EBQ645" s="60"/>
      <c r="EBR645" s="61"/>
      <c r="EBS645" s="104"/>
      <c r="EBT645" s="60"/>
      <c r="EBU645" s="61"/>
      <c r="EBV645" s="104"/>
      <c r="EBW645" s="60"/>
      <c r="EBX645" s="61"/>
      <c r="EBY645" s="104"/>
      <c r="EBZ645" s="60"/>
      <c r="ECA645" s="61"/>
      <c r="ECB645" s="104"/>
      <c r="ECC645" s="60"/>
      <c r="ECD645" s="61"/>
      <c r="ECE645" s="104"/>
      <c r="ECF645" s="60"/>
      <c r="ECG645" s="61"/>
      <c r="ECH645" s="104"/>
      <c r="ECI645" s="60"/>
      <c r="ECJ645" s="61"/>
      <c r="ECK645" s="104"/>
      <c r="ECL645" s="60"/>
      <c r="ECM645" s="61"/>
      <c r="ECN645" s="104"/>
      <c r="ECO645" s="60"/>
      <c r="ECP645" s="61"/>
      <c r="ECQ645" s="104"/>
      <c r="ECR645" s="60"/>
      <c r="ECS645" s="61"/>
      <c r="ECT645" s="104"/>
      <c r="ECU645" s="60"/>
      <c r="ECV645" s="61"/>
      <c r="ECW645" s="104"/>
      <c r="ECX645" s="60"/>
      <c r="ECY645" s="61"/>
      <c r="ECZ645" s="104"/>
      <c r="EDA645" s="60"/>
      <c r="EDB645" s="61"/>
      <c r="EDC645" s="104"/>
      <c r="EDD645" s="60"/>
      <c r="EDE645" s="61"/>
      <c r="EDF645" s="104"/>
      <c r="EDG645" s="60"/>
      <c r="EDH645" s="61"/>
      <c r="EDI645" s="104"/>
      <c r="EDJ645" s="60"/>
      <c r="EDK645" s="61"/>
      <c r="EDL645" s="104"/>
      <c r="EDM645" s="60"/>
      <c r="EDN645" s="61"/>
      <c r="EDO645" s="104"/>
      <c r="EDP645" s="60"/>
      <c r="EDQ645" s="61"/>
      <c r="EDR645" s="104"/>
      <c r="EDS645" s="60"/>
      <c r="EDT645" s="61"/>
      <c r="EDU645" s="104"/>
      <c r="EDV645" s="60"/>
      <c r="EDW645" s="61"/>
      <c r="EDX645" s="104"/>
      <c r="EDY645" s="60"/>
      <c r="EDZ645" s="61"/>
      <c r="EEA645" s="104"/>
      <c r="EEB645" s="60"/>
      <c r="EEC645" s="61"/>
      <c r="EED645" s="104"/>
      <c r="EEE645" s="60"/>
      <c r="EEF645" s="61"/>
      <c r="EEG645" s="104"/>
      <c r="EEH645" s="60"/>
      <c r="EEI645" s="61"/>
      <c r="EEJ645" s="104"/>
      <c r="EEK645" s="60"/>
      <c r="EEL645" s="61"/>
      <c r="EEM645" s="104"/>
      <c r="EEN645" s="60"/>
      <c r="EEO645" s="61"/>
      <c r="EEP645" s="104"/>
      <c r="EEQ645" s="60"/>
      <c r="EER645" s="61"/>
      <c r="EES645" s="104"/>
      <c r="EET645" s="60"/>
      <c r="EEU645" s="61"/>
      <c r="EEV645" s="104"/>
      <c r="EEW645" s="60"/>
      <c r="EEX645" s="61"/>
      <c r="EEY645" s="104"/>
      <c r="EEZ645" s="60"/>
      <c r="EFA645" s="61"/>
      <c r="EFB645" s="104"/>
      <c r="EFC645" s="60"/>
      <c r="EFD645" s="61"/>
      <c r="EFE645" s="104"/>
      <c r="EFF645" s="60"/>
      <c r="EFG645" s="61"/>
      <c r="EFH645" s="104"/>
      <c r="EFI645" s="60"/>
      <c r="EFJ645" s="61"/>
      <c r="EFK645" s="104"/>
      <c r="EFL645" s="60"/>
      <c r="EFM645" s="61"/>
      <c r="EFN645" s="104"/>
      <c r="EFO645" s="60"/>
      <c r="EFP645" s="61"/>
      <c r="EFQ645" s="104"/>
      <c r="EFR645" s="60"/>
      <c r="EFS645" s="61"/>
      <c r="EFT645" s="104"/>
      <c r="EFU645" s="60"/>
      <c r="EFV645" s="61"/>
      <c r="EFW645" s="104"/>
      <c r="EFX645" s="60"/>
      <c r="EFY645" s="61"/>
      <c r="EFZ645" s="104"/>
      <c r="EGA645" s="60"/>
      <c r="EGB645" s="61"/>
      <c r="EGC645" s="104"/>
      <c r="EGD645" s="60"/>
      <c r="EGE645" s="61"/>
      <c r="EGF645" s="104"/>
      <c r="EGG645" s="60"/>
      <c r="EGH645" s="61"/>
      <c r="EGI645" s="104"/>
      <c r="EGJ645" s="60"/>
      <c r="EGK645" s="61"/>
      <c r="EGL645" s="104"/>
      <c r="EGM645" s="60"/>
      <c r="EGN645" s="61"/>
      <c r="EGO645" s="104"/>
      <c r="EGP645" s="60"/>
      <c r="EGQ645" s="61"/>
      <c r="EGR645" s="104"/>
      <c r="EGS645" s="60"/>
      <c r="EGT645" s="61"/>
      <c r="EGU645" s="104"/>
      <c r="EGV645" s="60"/>
      <c r="EGW645" s="61"/>
      <c r="EGX645" s="104"/>
      <c r="EGY645" s="60"/>
      <c r="EGZ645" s="61"/>
      <c r="EHA645" s="104"/>
      <c r="EHB645" s="60"/>
      <c r="EHC645" s="61"/>
      <c r="EHD645" s="104"/>
      <c r="EHE645" s="60"/>
      <c r="EHF645" s="61"/>
      <c r="EHG645" s="104"/>
      <c r="EHH645" s="60"/>
      <c r="EHI645" s="61"/>
      <c r="EHJ645" s="104"/>
      <c r="EHK645" s="60"/>
      <c r="EHL645" s="61"/>
      <c r="EHM645" s="104"/>
      <c r="EHN645" s="60"/>
      <c r="EHO645" s="61"/>
      <c r="EHP645" s="104"/>
      <c r="EHQ645" s="60"/>
      <c r="EHR645" s="61"/>
      <c r="EHS645" s="104"/>
      <c r="EHT645" s="60"/>
      <c r="EHU645" s="61"/>
      <c r="EHV645" s="104"/>
      <c r="EHW645" s="60"/>
      <c r="EHX645" s="61"/>
      <c r="EHY645" s="104"/>
      <c r="EHZ645" s="60"/>
      <c r="EIA645" s="61"/>
      <c r="EIB645" s="104"/>
      <c r="EIC645" s="60"/>
      <c r="EID645" s="61"/>
      <c r="EIE645" s="104"/>
      <c r="EIF645" s="60"/>
      <c r="EIG645" s="61"/>
      <c r="EIH645" s="104"/>
      <c r="EII645" s="60"/>
      <c r="EIJ645" s="61"/>
      <c r="EIK645" s="104"/>
      <c r="EIL645" s="60"/>
      <c r="EIM645" s="61"/>
      <c r="EIN645" s="104"/>
      <c r="EIO645" s="60"/>
      <c r="EIP645" s="61"/>
      <c r="EIQ645" s="104"/>
      <c r="EIR645" s="60"/>
      <c r="EIS645" s="61"/>
      <c r="EIT645" s="104"/>
      <c r="EIU645" s="60"/>
      <c r="EIV645" s="61"/>
      <c r="EIW645" s="104"/>
      <c r="EIX645" s="60"/>
      <c r="EIY645" s="61"/>
      <c r="EIZ645" s="104"/>
      <c r="EJA645" s="60"/>
      <c r="EJB645" s="61"/>
      <c r="EJC645" s="104"/>
      <c r="EJD645" s="60"/>
      <c r="EJE645" s="61"/>
      <c r="EJF645" s="104"/>
      <c r="EJG645" s="60"/>
      <c r="EJH645" s="61"/>
      <c r="EJI645" s="104"/>
      <c r="EJJ645" s="60"/>
      <c r="EJK645" s="61"/>
      <c r="EJL645" s="104"/>
      <c r="EJM645" s="60"/>
      <c r="EJN645" s="61"/>
      <c r="EJO645" s="104"/>
      <c r="EJP645" s="60"/>
      <c r="EJQ645" s="61"/>
      <c r="EJR645" s="104"/>
      <c r="EJS645" s="60"/>
      <c r="EJT645" s="61"/>
      <c r="EJU645" s="104"/>
      <c r="EJV645" s="60"/>
      <c r="EJW645" s="61"/>
      <c r="EJX645" s="104"/>
      <c r="EJY645" s="60"/>
      <c r="EJZ645" s="61"/>
      <c r="EKA645" s="104"/>
      <c r="EKB645" s="60"/>
      <c r="EKC645" s="61"/>
      <c r="EKD645" s="104"/>
      <c r="EKE645" s="60"/>
      <c r="EKF645" s="61"/>
      <c r="EKG645" s="104"/>
      <c r="EKH645" s="60"/>
      <c r="EKI645" s="61"/>
      <c r="EKJ645" s="104"/>
      <c r="EKK645" s="60"/>
      <c r="EKL645" s="61"/>
      <c r="EKM645" s="104"/>
      <c r="EKN645" s="60"/>
      <c r="EKO645" s="61"/>
      <c r="EKP645" s="104"/>
      <c r="EKQ645" s="60"/>
      <c r="EKR645" s="61"/>
      <c r="EKS645" s="104"/>
      <c r="EKT645" s="60"/>
      <c r="EKU645" s="61"/>
      <c r="EKV645" s="104"/>
      <c r="EKW645" s="60"/>
      <c r="EKX645" s="61"/>
      <c r="EKY645" s="104"/>
      <c r="EKZ645" s="60"/>
      <c r="ELA645" s="61"/>
      <c r="ELB645" s="104"/>
      <c r="ELC645" s="60"/>
      <c r="ELD645" s="61"/>
      <c r="ELE645" s="104"/>
      <c r="ELF645" s="60"/>
      <c r="ELG645" s="61"/>
      <c r="ELH645" s="104"/>
      <c r="ELI645" s="60"/>
      <c r="ELJ645" s="61"/>
      <c r="ELK645" s="104"/>
      <c r="ELL645" s="60"/>
      <c r="ELM645" s="61"/>
      <c r="ELN645" s="104"/>
      <c r="ELO645" s="60"/>
      <c r="ELP645" s="61"/>
      <c r="ELQ645" s="104"/>
      <c r="ELR645" s="60"/>
      <c r="ELS645" s="61"/>
      <c r="ELT645" s="104"/>
      <c r="ELU645" s="60"/>
      <c r="ELV645" s="61"/>
      <c r="ELW645" s="104"/>
      <c r="ELX645" s="60"/>
      <c r="ELY645" s="61"/>
      <c r="ELZ645" s="104"/>
      <c r="EMA645" s="60"/>
      <c r="EMB645" s="61"/>
      <c r="EMC645" s="104"/>
      <c r="EMD645" s="60"/>
      <c r="EME645" s="61"/>
      <c r="EMF645" s="104"/>
      <c r="EMG645" s="60"/>
      <c r="EMH645" s="61"/>
      <c r="EMI645" s="104"/>
      <c r="EMJ645" s="60"/>
      <c r="EMK645" s="61"/>
      <c r="EML645" s="104"/>
      <c r="EMM645" s="60"/>
      <c r="EMN645" s="61"/>
      <c r="EMO645" s="104"/>
      <c r="EMP645" s="60"/>
      <c r="EMQ645" s="61"/>
      <c r="EMR645" s="104"/>
      <c r="EMS645" s="60"/>
      <c r="EMT645" s="61"/>
      <c r="EMU645" s="104"/>
      <c r="EMV645" s="60"/>
      <c r="EMW645" s="61"/>
      <c r="EMX645" s="104"/>
      <c r="EMY645" s="60"/>
      <c r="EMZ645" s="61"/>
      <c r="ENA645" s="104"/>
      <c r="ENB645" s="60"/>
      <c r="ENC645" s="61"/>
      <c r="END645" s="104"/>
      <c r="ENE645" s="60"/>
      <c r="ENF645" s="61"/>
      <c r="ENG645" s="104"/>
      <c r="ENH645" s="60"/>
      <c r="ENI645" s="61"/>
      <c r="ENJ645" s="104"/>
      <c r="ENK645" s="60"/>
      <c r="ENL645" s="61"/>
      <c r="ENM645" s="104"/>
      <c r="ENN645" s="60"/>
      <c r="ENO645" s="61"/>
      <c r="ENP645" s="104"/>
      <c r="ENQ645" s="60"/>
      <c r="ENR645" s="61"/>
      <c r="ENS645" s="104"/>
      <c r="ENT645" s="60"/>
      <c r="ENU645" s="61"/>
      <c r="ENV645" s="104"/>
      <c r="ENW645" s="60"/>
      <c r="ENX645" s="61"/>
      <c r="ENY645" s="104"/>
      <c r="ENZ645" s="60"/>
      <c r="EOA645" s="61"/>
      <c r="EOB645" s="104"/>
      <c r="EOC645" s="60"/>
      <c r="EOD645" s="61"/>
      <c r="EOE645" s="104"/>
      <c r="EOF645" s="60"/>
      <c r="EOG645" s="61"/>
      <c r="EOH645" s="104"/>
      <c r="EOI645" s="60"/>
      <c r="EOJ645" s="61"/>
      <c r="EOK645" s="104"/>
      <c r="EOL645" s="60"/>
      <c r="EOM645" s="61"/>
      <c r="EON645" s="104"/>
      <c r="EOO645" s="60"/>
      <c r="EOP645" s="61"/>
      <c r="EOQ645" s="104"/>
      <c r="EOR645" s="60"/>
      <c r="EOS645" s="61"/>
      <c r="EOT645" s="104"/>
      <c r="EOU645" s="60"/>
      <c r="EOV645" s="61"/>
      <c r="EOW645" s="104"/>
      <c r="EOX645" s="60"/>
      <c r="EOY645" s="61"/>
      <c r="EOZ645" s="104"/>
      <c r="EPA645" s="60"/>
      <c r="EPB645" s="61"/>
      <c r="EPC645" s="104"/>
      <c r="EPD645" s="60"/>
      <c r="EPE645" s="61"/>
      <c r="EPF645" s="104"/>
      <c r="EPG645" s="60"/>
      <c r="EPH645" s="61"/>
      <c r="EPI645" s="104"/>
      <c r="EPJ645" s="60"/>
      <c r="EPK645" s="61"/>
      <c r="EPL645" s="104"/>
      <c r="EPM645" s="60"/>
      <c r="EPN645" s="61"/>
      <c r="EPO645" s="104"/>
      <c r="EPP645" s="60"/>
      <c r="EPQ645" s="61"/>
      <c r="EPR645" s="104"/>
      <c r="EPS645" s="60"/>
      <c r="EPT645" s="61"/>
      <c r="EPU645" s="104"/>
      <c r="EPV645" s="60"/>
      <c r="EPW645" s="61"/>
      <c r="EPX645" s="104"/>
      <c r="EPY645" s="60"/>
      <c r="EPZ645" s="61"/>
      <c r="EQA645" s="104"/>
      <c r="EQB645" s="60"/>
      <c r="EQC645" s="61"/>
      <c r="EQD645" s="104"/>
      <c r="EQE645" s="60"/>
      <c r="EQF645" s="61"/>
      <c r="EQG645" s="104"/>
      <c r="EQH645" s="60"/>
      <c r="EQI645" s="61"/>
      <c r="EQJ645" s="104"/>
      <c r="EQK645" s="60"/>
      <c r="EQL645" s="61"/>
      <c r="EQM645" s="104"/>
      <c r="EQN645" s="60"/>
      <c r="EQO645" s="61"/>
      <c r="EQP645" s="104"/>
      <c r="EQQ645" s="60"/>
      <c r="EQR645" s="61"/>
      <c r="EQS645" s="104"/>
      <c r="EQT645" s="60"/>
      <c r="EQU645" s="61"/>
      <c r="EQV645" s="104"/>
      <c r="EQW645" s="60"/>
      <c r="EQX645" s="61"/>
      <c r="EQY645" s="104"/>
      <c r="EQZ645" s="60"/>
      <c r="ERA645" s="61"/>
      <c r="ERB645" s="104"/>
      <c r="ERC645" s="60"/>
      <c r="ERD645" s="61"/>
      <c r="ERE645" s="104"/>
      <c r="ERF645" s="60"/>
      <c r="ERG645" s="61"/>
      <c r="ERH645" s="104"/>
      <c r="ERI645" s="60"/>
      <c r="ERJ645" s="61"/>
      <c r="ERK645" s="104"/>
      <c r="ERL645" s="60"/>
      <c r="ERM645" s="61"/>
      <c r="ERN645" s="104"/>
      <c r="ERO645" s="60"/>
      <c r="ERP645" s="61"/>
      <c r="ERQ645" s="104"/>
      <c r="ERR645" s="60"/>
      <c r="ERS645" s="61"/>
      <c r="ERT645" s="104"/>
      <c r="ERU645" s="60"/>
      <c r="ERV645" s="61"/>
      <c r="ERW645" s="104"/>
      <c r="ERX645" s="60"/>
      <c r="ERY645" s="61"/>
      <c r="ERZ645" s="104"/>
      <c r="ESA645" s="60"/>
      <c r="ESB645" s="61"/>
      <c r="ESC645" s="104"/>
      <c r="ESD645" s="60"/>
      <c r="ESE645" s="61"/>
      <c r="ESF645" s="104"/>
      <c r="ESG645" s="60"/>
      <c r="ESH645" s="61"/>
      <c r="ESI645" s="104"/>
      <c r="ESJ645" s="60"/>
      <c r="ESK645" s="61"/>
      <c r="ESL645" s="104"/>
      <c r="ESM645" s="60"/>
      <c r="ESN645" s="61"/>
      <c r="ESO645" s="104"/>
      <c r="ESP645" s="60"/>
      <c r="ESQ645" s="61"/>
      <c r="ESR645" s="104"/>
      <c r="ESS645" s="60"/>
      <c r="EST645" s="61"/>
      <c r="ESU645" s="104"/>
      <c r="ESV645" s="60"/>
      <c r="ESW645" s="61"/>
      <c r="ESX645" s="104"/>
      <c r="ESY645" s="60"/>
      <c r="ESZ645" s="61"/>
      <c r="ETA645" s="104"/>
      <c r="ETB645" s="60"/>
      <c r="ETC645" s="61"/>
      <c r="ETD645" s="104"/>
      <c r="ETE645" s="60"/>
      <c r="ETF645" s="61"/>
      <c r="ETG645" s="104"/>
      <c r="ETH645" s="60"/>
      <c r="ETI645" s="61"/>
      <c r="ETJ645" s="104"/>
      <c r="ETK645" s="60"/>
      <c r="ETL645" s="61"/>
      <c r="ETM645" s="104"/>
      <c r="ETN645" s="60"/>
      <c r="ETO645" s="61"/>
      <c r="ETP645" s="104"/>
      <c r="ETQ645" s="60"/>
      <c r="ETR645" s="61"/>
      <c r="ETS645" s="104"/>
      <c r="ETT645" s="60"/>
      <c r="ETU645" s="61"/>
      <c r="ETV645" s="104"/>
      <c r="ETW645" s="60"/>
      <c r="ETX645" s="61"/>
      <c r="ETY645" s="104"/>
      <c r="ETZ645" s="60"/>
      <c r="EUA645" s="61"/>
      <c r="EUB645" s="104"/>
      <c r="EUC645" s="60"/>
      <c r="EUD645" s="61"/>
      <c r="EUE645" s="104"/>
      <c r="EUF645" s="60"/>
      <c r="EUG645" s="61"/>
      <c r="EUH645" s="104"/>
      <c r="EUI645" s="60"/>
      <c r="EUJ645" s="61"/>
      <c r="EUK645" s="104"/>
      <c r="EUL645" s="60"/>
      <c r="EUM645" s="61"/>
      <c r="EUN645" s="104"/>
      <c r="EUO645" s="60"/>
      <c r="EUP645" s="61"/>
      <c r="EUQ645" s="104"/>
      <c r="EUR645" s="60"/>
      <c r="EUS645" s="61"/>
      <c r="EUT645" s="104"/>
      <c r="EUU645" s="60"/>
      <c r="EUV645" s="61"/>
      <c r="EUW645" s="104"/>
      <c r="EUX645" s="60"/>
      <c r="EUY645" s="61"/>
      <c r="EUZ645" s="104"/>
      <c r="EVA645" s="60"/>
      <c r="EVB645" s="61"/>
      <c r="EVC645" s="104"/>
      <c r="EVD645" s="60"/>
      <c r="EVE645" s="61"/>
      <c r="EVF645" s="104"/>
      <c r="EVG645" s="60"/>
      <c r="EVH645" s="61"/>
      <c r="EVI645" s="104"/>
      <c r="EVJ645" s="60"/>
      <c r="EVK645" s="61"/>
      <c r="EVL645" s="104"/>
      <c r="EVM645" s="60"/>
      <c r="EVN645" s="61"/>
      <c r="EVO645" s="104"/>
      <c r="EVP645" s="60"/>
      <c r="EVQ645" s="61"/>
      <c r="EVR645" s="104"/>
      <c r="EVS645" s="60"/>
      <c r="EVT645" s="61"/>
      <c r="EVU645" s="104"/>
      <c r="EVV645" s="60"/>
      <c r="EVW645" s="61"/>
      <c r="EVX645" s="104"/>
      <c r="EVY645" s="60"/>
      <c r="EVZ645" s="61"/>
      <c r="EWA645" s="104"/>
      <c r="EWB645" s="60"/>
      <c r="EWC645" s="61"/>
      <c r="EWD645" s="104"/>
      <c r="EWE645" s="60"/>
      <c r="EWF645" s="61"/>
      <c r="EWG645" s="104"/>
      <c r="EWH645" s="60"/>
      <c r="EWI645" s="61"/>
      <c r="EWJ645" s="104"/>
      <c r="EWK645" s="60"/>
      <c r="EWL645" s="61"/>
      <c r="EWM645" s="104"/>
      <c r="EWN645" s="60"/>
      <c r="EWO645" s="61"/>
      <c r="EWP645" s="104"/>
      <c r="EWQ645" s="60"/>
      <c r="EWR645" s="61"/>
      <c r="EWS645" s="104"/>
      <c r="EWT645" s="60"/>
      <c r="EWU645" s="61"/>
      <c r="EWV645" s="104"/>
      <c r="EWW645" s="60"/>
      <c r="EWX645" s="61"/>
      <c r="EWY645" s="104"/>
      <c r="EWZ645" s="60"/>
      <c r="EXA645" s="61"/>
      <c r="EXB645" s="104"/>
      <c r="EXC645" s="60"/>
      <c r="EXD645" s="61"/>
      <c r="EXE645" s="104"/>
      <c r="EXF645" s="60"/>
      <c r="EXG645" s="61"/>
      <c r="EXH645" s="104"/>
      <c r="EXI645" s="60"/>
      <c r="EXJ645" s="61"/>
      <c r="EXK645" s="104"/>
      <c r="EXL645" s="60"/>
      <c r="EXM645" s="61"/>
      <c r="EXN645" s="104"/>
      <c r="EXO645" s="60"/>
      <c r="EXP645" s="61"/>
      <c r="EXQ645" s="104"/>
      <c r="EXR645" s="60"/>
      <c r="EXS645" s="61"/>
      <c r="EXT645" s="104"/>
      <c r="EXU645" s="60"/>
      <c r="EXV645" s="61"/>
      <c r="EXW645" s="104"/>
      <c r="EXX645" s="60"/>
      <c r="EXY645" s="61"/>
      <c r="EXZ645" s="104"/>
      <c r="EYA645" s="60"/>
      <c r="EYB645" s="61"/>
      <c r="EYC645" s="104"/>
      <c r="EYD645" s="60"/>
      <c r="EYE645" s="61"/>
      <c r="EYF645" s="104"/>
      <c r="EYG645" s="60"/>
      <c r="EYH645" s="61"/>
      <c r="EYI645" s="104"/>
      <c r="EYJ645" s="60"/>
      <c r="EYK645" s="61"/>
      <c r="EYL645" s="104"/>
      <c r="EYM645" s="60"/>
      <c r="EYN645" s="61"/>
      <c r="EYO645" s="104"/>
      <c r="EYP645" s="60"/>
      <c r="EYQ645" s="61"/>
      <c r="EYR645" s="104"/>
      <c r="EYS645" s="60"/>
      <c r="EYT645" s="61"/>
      <c r="EYU645" s="104"/>
      <c r="EYV645" s="60"/>
      <c r="EYW645" s="61"/>
      <c r="EYX645" s="104"/>
      <c r="EYY645" s="60"/>
      <c r="EYZ645" s="61"/>
      <c r="EZA645" s="104"/>
      <c r="EZB645" s="60"/>
      <c r="EZC645" s="61"/>
      <c r="EZD645" s="104"/>
      <c r="EZE645" s="60"/>
      <c r="EZF645" s="61"/>
      <c r="EZG645" s="104"/>
      <c r="EZH645" s="60"/>
      <c r="EZI645" s="61"/>
      <c r="EZJ645" s="104"/>
      <c r="EZK645" s="60"/>
      <c r="EZL645" s="61"/>
      <c r="EZM645" s="104"/>
      <c r="EZN645" s="60"/>
      <c r="EZO645" s="61"/>
      <c r="EZP645" s="104"/>
      <c r="EZQ645" s="60"/>
      <c r="EZR645" s="61"/>
      <c r="EZS645" s="104"/>
      <c r="EZT645" s="60"/>
      <c r="EZU645" s="61"/>
      <c r="EZV645" s="104"/>
      <c r="EZW645" s="60"/>
      <c r="EZX645" s="61"/>
      <c r="EZY645" s="104"/>
      <c r="EZZ645" s="60"/>
      <c r="FAA645" s="61"/>
      <c r="FAB645" s="104"/>
      <c r="FAC645" s="60"/>
      <c r="FAD645" s="61"/>
      <c r="FAE645" s="104"/>
      <c r="FAF645" s="60"/>
      <c r="FAG645" s="61"/>
      <c r="FAH645" s="104"/>
      <c r="FAI645" s="60"/>
      <c r="FAJ645" s="61"/>
      <c r="FAK645" s="104"/>
      <c r="FAL645" s="60"/>
      <c r="FAM645" s="61"/>
      <c r="FAN645" s="104"/>
      <c r="FAO645" s="60"/>
      <c r="FAP645" s="61"/>
      <c r="FAQ645" s="104"/>
      <c r="FAR645" s="60"/>
      <c r="FAS645" s="61"/>
      <c r="FAT645" s="104"/>
      <c r="FAU645" s="60"/>
      <c r="FAV645" s="61"/>
      <c r="FAW645" s="104"/>
      <c r="FAX645" s="60"/>
      <c r="FAY645" s="61"/>
      <c r="FAZ645" s="104"/>
      <c r="FBA645" s="60"/>
      <c r="FBB645" s="61"/>
      <c r="FBC645" s="104"/>
      <c r="FBD645" s="60"/>
      <c r="FBE645" s="61"/>
      <c r="FBF645" s="104"/>
      <c r="FBG645" s="60"/>
      <c r="FBH645" s="61"/>
      <c r="FBI645" s="104"/>
      <c r="FBJ645" s="60"/>
      <c r="FBK645" s="61"/>
      <c r="FBL645" s="104"/>
      <c r="FBM645" s="60"/>
      <c r="FBN645" s="61"/>
      <c r="FBO645" s="104"/>
      <c r="FBP645" s="60"/>
      <c r="FBQ645" s="61"/>
      <c r="FBR645" s="104"/>
      <c r="FBS645" s="60"/>
      <c r="FBT645" s="61"/>
      <c r="FBU645" s="104"/>
      <c r="FBV645" s="60"/>
      <c r="FBW645" s="61"/>
      <c r="FBX645" s="104"/>
      <c r="FBY645" s="60"/>
      <c r="FBZ645" s="61"/>
      <c r="FCA645" s="104"/>
      <c r="FCB645" s="60"/>
      <c r="FCC645" s="61"/>
      <c r="FCD645" s="104"/>
      <c r="FCE645" s="60"/>
      <c r="FCF645" s="61"/>
      <c r="FCG645" s="104"/>
      <c r="FCH645" s="60"/>
      <c r="FCI645" s="61"/>
      <c r="FCJ645" s="104"/>
      <c r="FCK645" s="60"/>
      <c r="FCL645" s="61"/>
      <c r="FCM645" s="104"/>
      <c r="FCN645" s="60"/>
      <c r="FCO645" s="61"/>
      <c r="FCP645" s="104"/>
      <c r="FCQ645" s="60"/>
      <c r="FCR645" s="61"/>
      <c r="FCS645" s="104"/>
      <c r="FCT645" s="60"/>
      <c r="FCU645" s="61"/>
      <c r="FCV645" s="104"/>
      <c r="FCW645" s="60"/>
      <c r="FCX645" s="61"/>
      <c r="FCY645" s="104"/>
      <c r="FCZ645" s="60"/>
      <c r="FDA645" s="61"/>
      <c r="FDB645" s="104"/>
      <c r="FDC645" s="60"/>
      <c r="FDD645" s="61"/>
      <c r="FDE645" s="104"/>
      <c r="FDF645" s="60"/>
      <c r="FDG645" s="61"/>
      <c r="FDH645" s="104"/>
      <c r="FDI645" s="60"/>
      <c r="FDJ645" s="61"/>
      <c r="FDK645" s="104"/>
      <c r="FDL645" s="60"/>
      <c r="FDM645" s="61"/>
      <c r="FDN645" s="104"/>
      <c r="FDO645" s="60"/>
      <c r="FDP645" s="61"/>
      <c r="FDQ645" s="104"/>
      <c r="FDR645" s="60"/>
      <c r="FDS645" s="61"/>
      <c r="FDT645" s="104"/>
      <c r="FDU645" s="60"/>
      <c r="FDV645" s="61"/>
      <c r="FDW645" s="104"/>
      <c r="FDX645" s="60"/>
      <c r="FDY645" s="61"/>
      <c r="FDZ645" s="104"/>
      <c r="FEA645" s="60"/>
      <c r="FEB645" s="61"/>
      <c r="FEC645" s="104"/>
      <c r="FED645" s="60"/>
      <c r="FEE645" s="61"/>
      <c r="FEF645" s="104"/>
      <c r="FEG645" s="60"/>
      <c r="FEH645" s="61"/>
      <c r="FEI645" s="104"/>
      <c r="FEJ645" s="60"/>
      <c r="FEK645" s="61"/>
      <c r="FEL645" s="104"/>
      <c r="FEM645" s="60"/>
      <c r="FEN645" s="61"/>
      <c r="FEO645" s="104"/>
      <c r="FEP645" s="60"/>
      <c r="FEQ645" s="61"/>
      <c r="FER645" s="104"/>
      <c r="FES645" s="60"/>
      <c r="FET645" s="61"/>
      <c r="FEU645" s="104"/>
      <c r="FEV645" s="60"/>
      <c r="FEW645" s="61"/>
      <c r="FEX645" s="104"/>
      <c r="FEY645" s="60"/>
      <c r="FEZ645" s="61"/>
      <c r="FFA645" s="104"/>
      <c r="FFB645" s="60"/>
      <c r="FFC645" s="61"/>
      <c r="FFD645" s="104"/>
      <c r="FFE645" s="60"/>
      <c r="FFF645" s="61"/>
      <c r="FFG645" s="104"/>
      <c r="FFH645" s="60"/>
      <c r="FFI645" s="61"/>
      <c r="FFJ645" s="104"/>
      <c r="FFK645" s="60"/>
      <c r="FFL645" s="61"/>
      <c r="FFM645" s="104"/>
      <c r="FFN645" s="60"/>
      <c r="FFO645" s="61"/>
      <c r="FFP645" s="104"/>
      <c r="FFQ645" s="60"/>
      <c r="FFR645" s="61"/>
      <c r="FFS645" s="104"/>
      <c r="FFT645" s="60"/>
      <c r="FFU645" s="61"/>
      <c r="FFV645" s="104"/>
      <c r="FFW645" s="60"/>
      <c r="FFX645" s="61"/>
      <c r="FFY645" s="104"/>
      <c r="FFZ645" s="60"/>
      <c r="FGA645" s="61"/>
      <c r="FGB645" s="104"/>
      <c r="FGC645" s="60"/>
      <c r="FGD645" s="61"/>
      <c r="FGE645" s="104"/>
      <c r="FGF645" s="60"/>
      <c r="FGG645" s="61"/>
      <c r="FGH645" s="104"/>
      <c r="FGI645" s="60"/>
      <c r="FGJ645" s="61"/>
      <c r="FGK645" s="104"/>
      <c r="FGL645" s="60"/>
      <c r="FGM645" s="61"/>
      <c r="FGN645" s="104"/>
      <c r="FGO645" s="60"/>
      <c r="FGP645" s="61"/>
      <c r="FGQ645" s="104"/>
      <c r="FGR645" s="60"/>
      <c r="FGS645" s="61"/>
      <c r="FGT645" s="104"/>
      <c r="FGU645" s="60"/>
      <c r="FGV645" s="61"/>
      <c r="FGW645" s="104"/>
      <c r="FGX645" s="60"/>
      <c r="FGY645" s="61"/>
      <c r="FGZ645" s="104"/>
      <c r="FHA645" s="60"/>
      <c r="FHB645" s="61"/>
      <c r="FHC645" s="104"/>
      <c r="FHD645" s="60"/>
      <c r="FHE645" s="61"/>
      <c r="FHF645" s="104"/>
      <c r="FHG645" s="60"/>
      <c r="FHH645" s="61"/>
      <c r="FHI645" s="104"/>
      <c r="FHJ645" s="60"/>
      <c r="FHK645" s="61"/>
      <c r="FHL645" s="104"/>
      <c r="FHM645" s="60"/>
      <c r="FHN645" s="61"/>
      <c r="FHO645" s="104"/>
      <c r="FHP645" s="60"/>
      <c r="FHQ645" s="61"/>
      <c r="FHR645" s="104"/>
      <c r="FHS645" s="60"/>
      <c r="FHT645" s="61"/>
      <c r="FHU645" s="104"/>
      <c r="FHV645" s="60"/>
      <c r="FHW645" s="61"/>
      <c r="FHX645" s="104"/>
      <c r="FHY645" s="60"/>
      <c r="FHZ645" s="61"/>
      <c r="FIA645" s="104"/>
      <c r="FIB645" s="60"/>
      <c r="FIC645" s="61"/>
      <c r="FID645" s="104"/>
      <c r="FIE645" s="60"/>
      <c r="FIF645" s="61"/>
      <c r="FIG645" s="104"/>
      <c r="FIH645" s="60"/>
      <c r="FII645" s="61"/>
      <c r="FIJ645" s="104"/>
      <c r="FIK645" s="60"/>
      <c r="FIL645" s="61"/>
      <c r="FIM645" s="104"/>
      <c r="FIN645" s="60"/>
      <c r="FIO645" s="61"/>
      <c r="FIP645" s="104"/>
      <c r="FIQ645" s="60"/>
      <c r="FIR645" s="61"/>
      <c r="FIS645" s="104"/>
      <c r="FIT645" s="60"/>
      <c r="FIU645" s="61"/>
      <c r="FIV645" s="104"/>
      <c r="FIW645" s="60"/>
      <c r="FIX645" s="61"/>
      <c r="FIY645" s="104"/>
      <c r="FIZ645" s="60"/>
      <c r="FJA645" s="61"/>
      <c r="FJB645" s="104"/>
      <c r="FJC645" s="60"/>
      <c r="FJD645" s="61"/>
      <c r="FJE645" s="104"/>
      <c r="FJF645" s="60"/>
      <c r="FJG645" s="61"/>
      <c r="FJH645" s="104"/>
      <c r="FJI645" s="60"/>
      <c r="FJJ645" s="61"/>
      <c r="FJK645" s="104"/>
      <c r="FJL645" s="60"/>
      <c r="FJM645" s="61"/>
      <c r="FJN645" s="104"/>
      <c r="FJO645" s="60"/>
      <c r="FJP645" s="61"/>
      <c r="FJQ645" s="104"/>
      <c r="FJR645" s="60"/>
      <c r="FJS645" s="61"/>
      <c r="FJT645" s="104"/>
      <c r="FJU645" s="60"/>
      <c r="FJV645" s="61"/>
      <c r="FJW645" s="104"/>
      <c r="FJX645" s="60"/>
      <c r="FJY645" s="61"/>
      <c r="FJZ645" s="104"/>
      <c r="FKA645" s="60"/>
      <c r="FKB645" s="61"/>
      <c r="FKC645" s="104"/>
      <c r="FKD645" s="60"/>
      <c r="FKE645" s="61"/>
      <c r="FKF645" s="104"/>
      <c r="FKG645" s="60"/>
      <c r="FKH645" s="61"/>
      <c r="FKI645" s="104"/>
      <c r="FKJ645" s="60"/>
      <c r="FKK645" s="61"/>
      <c r="FKL645" s="104"/>
      <c r="FKM645" s="60"/>
      <c r="FKN645" s="61"/>
      <c r="FKO645" s="104"/>
      <c r="FKP645" s="60"/>
      <c r="FKQ645" s="61"/>
      <c r="FKR645" s="104"/>
      <c r="FKS645" s="60"/>
      <c r="FKT645" s="61"/>
      <c r="FKU645" s="104"/>
      <c r="FKV645" s="60"/>
      <c r="FKW645" s="61"/>
      <c r="FKX645" s="104"/>
      <c r="FKY645" s="60"/>
      <c r="FKZ645" s="61"/>
      <c r="FLA645" s="104"/>
      <c r="FLB645" s="60"/>
      <c r="FLC645" s="61"/>
      <c r="FLD645" s="104"/>
      <c r="FLE645" s="60"/>
      <c r="FLF645" s="61"/>
      <c r="FLG645" s="104"/>
      <c r="FLH645" s="60"/>
      <c r="FLI645" s="61"/>
      <c r="FLJ645" s="104"/>
      <c r="FLK645" s="60"/>
      <c r="FLL645" s="61"/>
      <c r="FLM645" s="104"/>
      <c r="FLN645" s="60"/>
      <c r="FLO645" s="61"/>
      <c r="FLP645" s="104"/>
      <c r="FLQ645" s="60"/>
      <c r="FLR645" s="61"/>
      <c r="FLS645" s="104"/>
      <c r="FLT645" s="60"/>
      <c r="FLU645" s="61"/>
      <c r="FLV645" s="104"/>
      <c r="FLW645" s="60"/>
      <c r="FLX645" s="61"/>
      <c r="FLY645" s="104"/>
      <c r="FLZ645" s="60"/>
      <c r="FMA645" s="61"/>
      <c r="FMB645" s="104"/>
      <c r="FMC645" s="60"/>
      <c r="FMD645" s="61"/>
      <c r="FME645" s="104"/>
      <c r="FMF645" s="60"/>
      <c r="FMG645" s="61"/>
      <c r="FMH645" s="104"/>
      <c r="FMI645" s="60"/>
      <c r="FMJ645" s="61"/>
      <c r="FMK645" s="104"/>
      <c r="FML645" s="60"/>
      <c r="FMM645" s="61"/>
      <c r="FMN645" s="104"/>
      <c r="FMO645" s="60"/>
      <c r="FMP645" s="61"/>
      <c r="FMQ645" s="104"/>
      <c r="FMR645" s="60"/>
      <c r="FMS645" s="61"/>
      <c r="FMT645" s="104"/>
      <c r="FMU645" s="60"/>
      <c r="FMV645" s="61"/>
      <c r="FMW645" s="104"/>
      <c r="FMX645" s="60"/>
      <c r="FMY645" s="61"/>
      <c r="FMZ645" s="104"/>
      <c r="FNA645" s="60"/>
      <c r="FNB645" s="61"/>
      <c r="FNC645" s="104"/>
      <c r="FND645" s="60"/>
      <c r="FNE645" s="61"/>
      <c r="FNF645" s="104"/>
      <c r="FNG645" s="60"/>
      <c r="FNH645" s="61"/>
      <c r="FNI645" s="104"/>
      <c r="FNJ645" s="60"/>
      <c r="FNK645" s="61"/>
      <c r="FNL645" s="104"/>
      <c r="FNM645" s="60"/>
      <c r="FNN645" s="61"/>
      <c r="FNO645" s="104"/>
      <c r="FNP645" s="60"/>
      <c r="FNQ645" s="61"/>
      <c r="FNR645" s="104"/>
      <c r="FNS645" s="60"/>
      <c r="FNT645" s="61"/>
      <c r="FNU645" s="104"/>
      <c r="FNV645" s="60"/>
      <c r="FNW645" s="61"/>
      <c r="FNX645" s="104"/>
      <c r="FNY645" s="60"/>
      <c r="FNZ645" s="61"/>
      <c r="FOA645" s="104"/>
      <c r="FOB645" s="60"/>
      <c r="FOC645" s="61"/>
      <c r="FOD645" s="104"/>
      <c r="FOE645" s="60"/>
      <c r="FOF645" s="61"/>
      <c r="FOG645" s="104"/>
      <c r="FOH645" s="60"/>
      <c r="FOI645" s="61"/>
      <c r="FOJ645" s="104"/>
      <c r="FOK645" s="60"/>
      <c r="FOL645" s="61"/>
      <c r="FOM645" s="104"/>
      <c r="FON645" s="60"/>
      <c r="FOO645" s="61"/>
      <c r="FOP645" s="104"/>
      <c r="FOQ645" s="60"/>
      <c r="FOR645" s="61"/>
      <c r="FOS645" s="104"/>
      <c r="FOT645" s="60"/>
      <c r="FOU645" s="61"/>
      <c r="FOV645" s="104"/>
      <c r="FOW645" s="60"/>
      <c r="FOX645" s="61"/>
      <c r="FOY645" s="104"/>
      <c r="FOZ645" s="60"/>
      <c r="FPA645" s="61"/>
      <c r="FPB645" s="104"/>
      <c r="FPC645" s="60"/>
      <c r="FPD645" s="61"/>
      <c r="FPE645" s="104"/>
      <c r="FPF645" s="60"/>
      <c r="FPG645" s="61"/>
      <c r="FPH645" s="104"/>
      <c r="FPI645" s="60"/>
      <c r="FPJ645" s="61"/>
      <c r="FPK645" s="104"/>
      <c r="FPL645" s="60"/>
      <c r="FPM645" s="61"/>
      <c r="FPN645" s="104"/>
      <c r="FPO645" s="60"/>
      <c r="FPP645" s="61"/>
      <c r="FPQ645" s="104"/>
      <c r="FPR645" s="60"/>
      <c r="FPS645" s="61"/>
      <c r="FPT645" s="104"/>
      <c r="FPU645" s="60"/>
      <c r="FPV645" s="61"/>
      <c r="FPW645" s="104"/>
      <c r="FPX645" s="60"/>
      <c r="FPY645" s="61"/>
      <c r="FPZ645" s="104"/>
      <c r="FQA645" s="60"/>
      <c r="FQB645" s="61"/>
      <c r="FQC645" s="104"/>
      <c r="FQD645" s="60"/>
      <c r="FQE645" s="61"/>
      <c r="FQF645" s="104"/>
      <c r="FQG645" s="60"/>
      <c r="FQH645" s="61"/>
      <c r="FQI645" s="104"/>
      <c r="FQJ645" s="60"/>
      <c r="FQK645" s="61"/>
      <c r="FQL645" s="104"/>
      <c r="FQM645" s="60"/>
      <c r="FQN645" s="61"/>
      <c r="FQO645" s="104"/>
      <c r="FQP645" s="60"/>
      <c r="FQQ645" s="61"/>
      <c r="FQR645" s="104"/>
      <c r="FQS645" s="60"/>
      <c r="FQT645" s="61"/>
      <c r="FQU645" s="104"/>
      <c r="FQV645" s="60"/>
      <c r="FQW645" s="61"/>
      <c r="FQX645" s="104"/>
      <c r="FQY645" s="60"/>
      <c r="FQZ645" s="61"/>
      <c r="FRA645" s="104"/>
      <c r="FRB645" s="60"/>
      <c r="FRC645" s="61"/>
      <c r="FRD645" s="104"/>
      <c r="FRE645" s="60"/>
      <c r="FRF645" s="61"/>
      <c r="FRG645" s="104"/>
      <c r="FRH645" s="60"/>
      <c r="FRI645" s="61"/>
      <c r="FRJ645" s="104"/>
      <c r="FRK645" s="60"/>
      <c r="FRL645" s="61"/>
      <c r="FRM645" s="104"/>
      <c r="FRN645" s="60"/>
      <c r="FRO645" s="61"/>
      <c r="FRP645" s="104"/>
      <c r="FRQ645" s="60"/>
      <c r="FRR645" s="61"/>
      <c r="FRS645" s="104"/>
      <c r="FRT645" s="60"/>
      <c r="FRU645" s="61"/>
      <c r="FRV645" s="104"/>
      <c r="FRW645" s="60"/>
      <c r="FRX645" s="61"/>
      <c r="FRY645" s="104"/>
      <c r="FRZ645" s="60"/>
      <c r="FSA645" s="61"/>
      <c r="FSB645" s="104"/>
      <c r="FSC645" s="60"/>
      <c r="FSD645" s="61"/>
      <c r="FSE645" s="104"/>
      <c r="FSF645" s="60"/>
      <c r="FSG645" s="61"/>
      <c r="FSH645" s="104"/>
      <c r="FSI645" s="60"/>
      <c r="FSJ645" s="61"/>
      <c r="FSK645" s="104"/>
      <c r="FSL645" s="60"/>
      <c r="FSM645" s="61"/>
      <c r="FSN645" s="104"/>
      <c r="FSO645" s="60"/>
      <c r="FSP645" s="61"/>
      <c r="FSQ645" s="104"/>
      <c r="FSR645" s="60"/>
      <c r="FSS645" s="61"/>
      <c r="FST645" s="104"/>
      <c r="FSU645" s="60"/>
      <c r="FSV645" s="61"/>
      <c r="FSW645" s="104"/>
      <c r="FSX645" s="60"/>
      <c r="FSY645" s="61"/>
      <c r="FSZ645" s="104"/>
      <c r="FTA645" s="60"/>
      <c r="FTB645" s="61"/>
      <c r="FTC645" s="104"/>
      <c r="FTD645" s="60"/>
      <c r="FTE645" s="61"/>
      <c r="FTF645" s="104"/>
      <c r="FTG645" s="60"/>
      <c r="FTH645" s="61"/>
      <c r="FTI645" s="104"/>
      <c r="FTJ645" s="60"/>
      <c r="FTK645" s="61"/>
      <c r="FTL645" s="104"/>
      <c r="FTM645" s="60"/>
      <c r="FTN645" s="61"/>
      <c r="FTO645" s="104"/>
      <c r="FTP645" s="60"/>
      <c r="FTQ645" s="61"/>
      <c r="FTR645" s="104"/>
      <c r="FTS645" s="60"/>
      <c r="FTT645" s="61"/>
      <c r="FTU645" s="104"/>
      <c r="FTV645" s="60"/>
      <c r="FTW645" s="61"/>
      <c r="FTX645" s="104"/>
      <c r="FTY645" s="60"/>
      <c r="FTZ645" s="61"/>
      <c r="FUA645" s="104"/>
      <c r="FUB645" s="60"/>
      <c r="FUC645" s="61"/>
      <c r="FUD645" s="104"/>
      <c r="FUE645" s="60"/>
      <c r="FUF645" s="61"/>
      <c r="FUG645" s="104"/>
      <c r="FUH645" s="60"/>
      <c r="FUI645" s="61"/>
      <c r="FUJ645" s="104"/>
      <c r="FUK645" s="60"/>
      <c r="FUL645" s="61"/>
      <c r="FUM645" s="104"/>
      <c r="FUN645" s="60"/>
      <c r="FUO645" s="61"/>
      <c r="FUP645" s="104"/>
      <c r="FUQ645" s="60"/>
      <c r="FUR645" s="61"/>
      <c r="FUS645" s="104"/>
      <c r="FUT645" s="60"/>
      <c r="FUU645" s="61"/>
      <c r="FUV645" s="104"/>
      <c r="FUW645" s="60"/>
      <c r="FUX645" s="61"/>
      <c r="FUY645" s="104"/>
      <c r="FUZ645" s="60"/>
      <c r="FVA645" s="61"/>
      <c r="FVB645" s="104"/>
      <c r="FVC645" s="60"/>
      <c r="FVD645" s="61"/>
      <c r="FVE645" s="104"/>
      <c r="FVF645" s="60"/>
      <c r="FVG645" s="61"/>
      <c r="FVH645" s="104"/>
      <c r="FVI645" s="60"/>
      <c r="FVJ645" s="61"/>
      <c r="FVK645" s="104"/>
      <c r="FVL645" s="60"/>
      <c r="FVM645" s="61"/>
      <c r="FVN645" s="104"/>
      <c r="FVO645" s="60"/>
      <c r="FVP645" s="61"/>
      <c r="FVQ645" s="104"/>
      <c r="FVR645" s="60"/>
      <c r="FVS645" s="61"/>
      <c r="FVT645" s="104"/>
      <c r="FVU645" s="60"/>
      <c r="FVV645" s="61"/>
      <c r="FVW645" s="104"/>
      <c r="FVX645" s="60"/>
      <c r="FVY645" s="61"/>
      <c r="FVZ645" s="104"/>
      <c r="FWA645" s="60"/>
      <c r="FWB645" s="61"/>
      <c r="FWC645" s="104"/>
      <c r="FWD645" s="60"/>
      <c r="FWE645" s="61"/>
      <c r="FWF645" s="104"/>
      <c r="FWG645" s="60"/>
      <c r="FWH645" s="61"/>
      <c r="FWI645" s="104"/>
      <c r="FWJ645" s="60"/>
      <c r="FWK645" s="61"/>
      <c r="FWL645" s="104"/>
      <c r="FWM645" s="60"/>
      <c r="FWN645" s="61"/>
      <c r="FWO645" s="104"/>
      <c r="FWP645" s="60"/>
      <c r="FWQ645" s="61"/>
      <c r="FWR645" s="104"/>
      <c r="FWS645" s="60"/>
      <c r="FWT645" s="61"/>
      <c r="FWU645" s="104"/>
      <c r="FWV645" s="60"/>
      <c r="FWW645" s="61"/>
      <c r="FWX645" s="104"/>
      <c r="FWY645" s="60"/>
      <c r="FWZ645" s="61"/>
      <c r="FXA645" s="104"/>
      <c r="FXB645" s="60"/>
      <c r="FXC645" s="61"/>
      <c r="FXD645" s="104"/>
      <c r="FXE645" s="60"/>
      <c r="FXF645" s="61"/>
      <c r="FXG645" s="104"/>
      <c r="FXH645" s="60"/>
      <c r="FXI645" s="61"/>
      <c r="FXJ645" s="104"/>
      <c r="FXK645" s="60"/>
      <c r="FXL645" s="61"/>
      <c r="FXM645" s="104"/>
      <c r="FXN645" s="60"/>
      <c r="FXO645" s="61"/>
      <c r="FXP645" s="104"/>
      <c r="FXQ645" s="60"/>
      <c r="FXR645" s="61"/>
      <c r="FXS645" s="104"/>
      <c r="FXT645" s="60"/>
      <c r="FXU645" s="61"/>
      <c r="FXV645" s="104"/>
      <c r="FXW645" s="60"/>
      <c r="FXX645" s="61"/>
      <c r="FXY645" s="104"/>
      <c r="FXZ645" s="60"/>
      <c r="FYA645" s="61"/>
      <c r="FYB645" s="104"/>
      <c r="FYC645" s="60"/>
      <c r="FYD645" s="61"/>
      <c r="FYE645" s="104"/>
      <c r="FYF645" s="60"/>
      <c r="FYG645" s="61"/>
      <c r="FYH645" s="104"/>
      <c r="FYI645" s="60"/>
      <c r="FYJ645" s="61"/>
      <c r="FYK645" s="104"/>
      <c r="FYL645" s="60"/>
      <c r="FYM645" s="61"/>
      <c r="FYN645" s="104"/>
      <c r="FYO645" s="60"/>
      <c r="FYP645" s="61"/>
      <c r="FYQ645" s="104"/>
      <c r="FYR645" s="60"/>
      <c r="FYS645" s="61"/>
      <c r="FYT645" s="104"/>
      <c r="FYU645" s="60"/>
      <c r="FYV645" s="61"/>
      <c r="FYW645" s="104"/>
      <c r="FYX645" s="60"/>
      <c r="FYY645" s="61"/>
      <c r="FYZ645" s="104"/>
      <c r="FZA645" s="60"/>
      <c r="FZB645" s="61"/>
      <c r="FZC645" s="104"/>
      <c r="FZD645" s="60"/>
      <c r="FZE645" s="61"/>
      <c r="FZF645" s="104"/>
      <c r="FZG645" s="60"/>
      <c r="FZH645" s="61"/>
      <c r="FZI645" s="104"/>
      <c r="FZJ645" s="60"/>
      <c r="FZK645" s="61"/>
      <c r="FZL645" s="104"/>
      <c r="FZM645" s="60"/>
      <c r="FZN645" s="61"/>
      <c r="FZO645" s="104"/>
      <c r="FZP645" s="60"/>
      <c r="FZQ645" s="61"/>
      <c r="FZR645" s="104"/>
      <c r="FZS645" s="60"/>
      <c r="FZT645" s="61"/>
      <c r="FZU645" s="104"/>
      <c r="FZV645" s="60"/>
      <c r="FZW645" s="61"/>
      <c r="FZX645" s="104"/>
      <c r="FZY645" s="60"/>
      <c r="FZZ645" s="61"/>
      <c r="GAA645" s="104"/>
      <c r="GAB645" s="60"/>
      <c r="GAC645" s="61"/>
      <c r="GAD645" s="104"/>
      <c r="GAE645" s="60"/>
      <c r="GAF645" s="61"/>
      <c r="GAG645" s="104"/>
      <c r="GAH645" s="60"/>
      <c r="GAI645" s="61"/>
      <c r="GAJ645" s="104"/>
      <c r="GAK645" s="60"/>
      <c r="GAL645" s="61"/>
      <c r="GAM645" s="104"/>
      <c r="GAN645" s="60"/>
      <c r="GAO645" s="61"/>
      <c r="GAP645" s="104"/>
      <c r="GAQ645" s="60"/>
      <c r="GAR645" s="61"/>
      <c r="GAS645" s="104"/>
      <c r="GAT645" s="60"/>
      <c r="GAU645" s="61"/>
      <c r="GAV645" s="104"/>
      <c r="GAW645" s="60"/>
      <c r="GAX645" s="61"/>
      <c r="GAY645" s="104"/>
      <c r="GAZ645" s="60"/>
      <c r="GBA645" s="61"/>
      <c r="GBB645" s="104"/>
      <c r="GBC645" s="60"/>
      <c r="GBD645" s="61"/>
      <c r="GBE645" s="104"/>
      <c r="GBF645" s="60"/>
      <c r="GBG645" s="61"/>
      <c r="GBH645" s="104"/>
      <c r="GBI645" s="60"/>
      <c r="GBJ645" s="61"/>
      <c r="GBK645" s="104"/>
      <c r="GBL645" s="60"/>
      <c r="GBM645" s="61"/>
      <c r="GBN645" s="104"/>
      <c r="GBO645" s="60"/>
      <c r="GBP645" s="61"/>
      <c r="GBQ645" s="104"/>
      <c r="GBR645" s="60"/>
      <c r="GBS645" s="61"/>
      <c r="GBT645" s="104"/>
      <c r="GBU645" s="60"/>
      <c r="GBV645" s="61"/>
      <c r="GBW645" s="104"/>
      <c r="GBX645" s="60"/>
      <c r="GBY645" s="61"/>
      <c r="GBZ645" s="104"/>
      <c r="GCA645" s="60"/>
      <c r="GCB645" s="61"/>
      <c r="GCC645" s="104"/>
      <c r="GCD645" s="60"/>
      <c r="GCE645" s="61"/>
      <c r="GCF645" s="104"/>
      <c r="GCG645" s="60"/>
      <c r="GCH645" s="61"/>
      <c r="GCI645" s="104"/>
      <c r="GCJ645" s="60"/>
      <c r="GCK645" s="61"/>
      <c r="GCL645" s="104"/>
      <c r="GCM645" s="60"/>
      <c r="GCN645" s="61"/>
      <c r="GCO645" s="104"/>
      <c r="GCP645" s="60"/>
      <c r="GCQ645" s="61"/>
      <c r="GCR645" s="104"/>
      <c r="GCS645" s="60"/>
      <c r="GCT645" s="61"/>
      <c r="GCU645" s="104"/>
      <c r="GCV645" s="60"/>
      <c r="GCW645" s="61"/>
      <c r="GCX645" s="104"/>
      <c r="GCY645" s="60"/>
      <c r="GCZ645" s="61"/>
      <c r="GDA645" s="104"/>
      <c r="GDB645" s="60"/>
      <c r="GDC645" s="61"/>
      <c r="GDD645" s="104"/>
      <c r="GDE645" s="60"/>
      <c r="GDF645" s="61"/>
      <c r="GDG645" s="104"/>
      <c r="GDH645" s="60"/>
      <c r="GDI645" s="61"/>
      <c r="GDJ645" s="104"/>
      <c r="GDK645" s="60"/>
      <c r="GDL645" s="61"/>
      <c r="GDM645" s="104"/>
      <c r="GDN645" s="60"/>
      <c r="GDO645" s="61"/>
      <c r="GDP645" s="104"/>
      <c r="GDQ645" s="60"/>
      <c r="GDR645" s="61"/>
      <c r="GDS645" s="104"/>
      <c r="GDT645" s="60"/>
      <c r="GDU645" s="61"/>
      <c r="GDV645" s="104"/>
      <c r="GDW645" s="60"/>
      <c r="GDX645" s="61"/>
      <c r="GDY645" s="104"/>
      <c r="GDZ645" s="60"/>
      <c r="GEA645" s="61"/>
      <c r="GEB645" s="104"/>
      <c r="GEC645" s="60"/>
      <c r="GED645" s="61"/>
      <c r="GEE645" s="104"/>
      <c r="GEF645" s="60"/>
      <c r="GEG645" s="61"/>
      <c r="GEH645" s="104"/>
      <c r="GEI645" s="60"/>
      <c r="GEJ645" s="61"/>
      <c r="GEK645" s="104"/>
      <c r="GEL645" s="60"/>
      <c r="GEM645" s="61"/>
      <c r="GEN645" s="104"/>
      <c r="GEO645" s="60"/>
      <c r="GEP645" s="61"/>
      <c r="GEQ645" s="104"/>
      <c r="GER645" s="60"/>
      <c r="GES645" s="61"/>
      <c r="GET645" s="104"/>
      <c r="GEU645" s="60"/>
      <c r="GEV645" s="61"/>
      <c r="GEW645" s="104"/>
      <c r="GEX645" s="60"/>
      <c r="GEY645" s="61"/>
      <c r="GEZ645" s="104"/>
      <c r="GFA645" s="60"/>
      <c r="GFB645" s="61"/>
      <c r="GFC645" s="104"/>
      <c r="GFD645" s="60"/>
      <c r="GFE645" s="61"/>
      <c r="GFF645" s="104"/>
      <c r="GFG645" s="60"/>
      <c r="GFH645" s="61"/>
      <c r="GFI645" s="104"/>
      <c r="GFJ645" s="60"/>
      <c r="GFK645" s="61"/>
      <c r="GFL645" s="104"/>
      <c r="GFM645" s="60"/>
      <c r="GFN645" s="61"/>
      <c r="GFO645" s="104"/>
      <c r="GFP645" s="60"/>
      <c r="GFQ645" s="61"/>
      <c r="GFR645" s="104"/>
      <c r="GFS645" s="60"/>
      <c r="GFT645" s="61"/>
      <c r="GFU645" s="104"/>
      <c r="GFV645" s="60"/>
      <c r="GFW645" s="61"/>
      <c r="GFX645" s="104"/>
      <c r="GFY645" s="60"/>
      <c r="GFZ645" s="61"/>
      <c r="GGA645" s="104"/>
      <c r="GGB645" s="60"/>
      <c r="GGC645" s="61"/>
      <c r="GGD645" s="104"/>
      <c r="GGE645" s="60"/>
      <c r="GGF645" s="61"/>
      <c r="GGG645" s="104"/>
      <c r="GGH645" s="60"/>
      <c r="GGI645" s="61"/>
      <c r="GGJ645" s="104"/>
      <c r="GGK645" s="60"/>
      <c r="GGL645" s="61"/>
      <c r="GGM645" s="104"/>
      <c r="GGN645" s="60"/>
      <c r="GGO645" s="61"/>
      <c r="GGP645" s="104"/>
      <c r="GGQ645" s="60"/>
      <c r="GGR645" s="61"/>
      <c r="GGS645" s="104"/>
      <c r="GGT645" s="60"/>
      <c r="GGU645" s="61"/>
      <c r="GGV645" s="104"/>
      <c r="GGW645" s="60"/>
      <c r="GGX645" s="61"/>
      <c r="GGY645" s="104"/>
      <c r="GGZ645" s="60"/>
      <c r="GHA645" s="61"/>
      <c r="GHB645" s="104"/>
      <c r="GHC645" s="60"/>
      <c r="GHD645" s="61"/>
      <c r="GHE645" s="104"/>
      <c r="GHF645" s="60"/>
      <c r="GHG645" s="61"/>
      <c r="GHH645" s="104"/>
      <c r="GHI645" s="60"/>
      <c r="GHJ645" s="61"/>
      <c r="GHK645" s="104"/>
      <c r="GHL645" s="60"/>
      <c r="GHM645" s="61"/>
      <c r="GHN645" s="104"/>
      <c r="GHO645" s="60"/>
      <c r="GHP645" s="61"/>
      <c r="GHQ645" s="104"/>
      <c r="GHR645" s="60"/>
      <c r="GHS645" s="61"/>
      <c r="GHT645" s="104"/>
      <c r="GHU645" s="60"/>
      <c r="GHV645" s="61"/>
      <c r="GHW645" s="104"/>
      <c r="GHX645" s="60"/>
      <c r="GHY645" s="61"/>
      <c r="GHZ645" s="104"/>
      <c r="GIA645" s="60"/>
      <c r="GIB645" s="61"/>
      <c r="GIC645" s="104"/>
      <c r="GID645" s="60"/>
      <c r="GIE645" s="61"/>
      <c r="GIF645" s="104"/>
      <c r="GIG645" s="60"/>
      <c r="GIH645" s="61"/>
      <c r="GII645" s="104"/>
      <c r="GIJ645" s="60"/>
      <c r="GIK645" s="61"/>
      <c r="GIL645" s="104"/>
      <c r="GIM645" s="60"/>
      <c r="GIN645" s="61"/>
      <c r="GIO645" s="104"/>
      <c r="GIP645" s="60"/>
      <c r="GIQ645" s="61"/>
      <c r="GIR645" s="104"/>
      <c r="GIS645" s="60"/>
      <c r="GIT645" s="61"/>
      <c r="GIU645" s="104"/>
      <c r="GIV645" s="60"/>
      <c r="GIW645" s="61"/>
      <c r="GIX645" s="104"/>
      <c r="GIY645" s="60"/>
      <c r="GIZ645" s="61"/>
      <c r="GJA645" s="104"/>
      <c r="GJB645" s="60"/>
      <c r="GJC645" s="61"/>
      <c r="GJD645" s="104"/>
      <c r="GJE645" s="60"/>
      <c r="GJF645" s="61"/>
      <c r="GJG645" s="104"/>
      <c r="GJH645" s="60"/>
      <c r="GJI645" s="61"/>
      <c r="GJJ645" s="104"/>
      <c r="GJK645" s="60"/>
      <c r="GJL645" s="61"/>
      <c r="GJM645" s="104"/>
      <c r="GJN645" s="60"/>
      <c r="GJO645" s="61"/>
      <c r="GJP645" s="104"/>
      <c r="GJQ645" s="60"/>
      <c r="GJR645" s="61"/>
      <c r="GJS645" s="104"/>
      <c r="GJT645" s="60"/>
      <c r="GJU645" s="61"/>
      <c r="GJV645" s="104"/>
      <c r="GJW645" s="60"/>
      <c r="GJX645" s="61"/>
      <c r="GJY645" s="104"/>
      <c r="GJZ645" s="60"/>
      <c r="GKA645" s="61"/>
      <c r="GKB645" s="104"/>
      <c r="GKC645" s="60"/>
      <c r="GKD645" s="61"/>
      <c r="GKE645" s="104"/>
      <c r="GKF645" s="60"/>
      <c r="GKG645" s="61"/>
      <c r="GKH645" s="104"/>
      <c r="GKI645" s="60"/>
      <c r="GKJ645" s="61"/>
      <c r="GKK645" s="104"/>
      <c r="GKL645" s="60"/>
      <c r="GKM645" s="61"/>
      <c r="GKN645" s="104"/>
      <c r="GKO645" s="60"/>
      <c r="GKP645" s="61"/>
      <c r="GKQ645" s="104"/>
      <c r="GKR645" s="60"/>
      <c r="GKS645" s="61"/>
      <c r="GKT645" s="104"/>
      <c r="GKU645" s="60"/>
      <c r="GKV645" s="61"/>
      <c r="GKW645" s="104"/>
      <c r="GKX645" s="60"/>
      <c r="GKY645" s="61"/>
      <c r="GKZ645" s="104"/>
      <c r="GLA645" s="60"/>
      <c r="GLB645" s="61"/>
      <c r="GLC645" s="104"/>
      <c r="GLD645" s="60"/>
      <c r="GLE645" s="61"/>
      <c r="GLF645" s="104"/>
      <c r="GLG645" s="60"/>
      <c r="GLH645" s="61"/>
      <c r="GLI645" s="104"/>
      <c r="GLJ645" s="60"/>
      <c r="GLK645" s="61"/>
      <c r="GLL645" s="104"/>
      <c r="GLM645" s="60"/>
      <c r="GLN645" s="61"/>
      <c r="GLO645" s="104"/>
      <c r="GLP645" s="60"/>
      <c r="GLQ645" s="61"/>
      <c r="GLR645" s="104"/>
      <c r="GLS645" s="60"/>
      <c r="GLT645" s="61"/>
      <c r="GLU645" s="104"/>
      <c r="GLV645" s="60"/>
      <c r="GLW645" s="61"/>
      <c r="GLX645" s="104"/>
      <c r="GLY645" s="60"/>
      <c r="GLZ645" s="61"/>
      <c r="GMA645" s="104"/>
      <c r="GMB645" s="60"/>
      <c r="GMC645" s="61"/>
      <c r="GMD645" s="104"/>
      <c r="GME645" s="60"/>
      <c r="GMF645" s="61"/>
      <c r="GMG645" s="104"/>
      <c r="GMH645" s="60"/>
      <c r="GMI645" s="61"/>
      <c r="GMJ645" s="104"/>
      <c r="GMK645" s="60"/>
      <c r="GML645" s="61"/>
      <c r="GMM645" s="104"/>
      <c r="GMN645" s="60"/>
      <c r="GMO645" s="61"/>
      <c r="GMP645" s="104"/>
      <c r="GMQ645" s="60"/>
      <c r="GMR645" s="61"/>
      <c r="GMS645" s="104"/>
      <c r="GMT645" s="60"/>
      <c r="GMU645" s="61"/>
      <c r="GMV645" s="104"/>
      <c r="GMW645" s="60"/>
      <c r="GMX645" s="61"/>
      <c r="GMY645" s="104"/>
      <c r="GMZ645" s="60"/>
      <c r="GNA645" s="61"/>
      <c r="GNB645" s="104"/>
      <c r="GNC645" s="60"/>
      <c r="GND645" s="61"/>
      <c r="GNE645" s="104"/>
      <c r="GNF645" s="60"/>
      <c r="GNG645" s="61"/>
      <c r="GNH645" s="104"/>
      <c r="GNI645" s="60"/>
      <c r="GNJ645" s="61"/>
      <c r="GNK645" s="104"/>
      <c r="GNL645" s="60"/>
      <c r="GNM645" s="61"/>
      <c r="GNN645" s="104"/>
      <c r="GNO645" s="60"/>
      <c r="GNP645" s="61"/>
      <c r="GNQ645" s="104"/>
      <c r="GNR645" s="60"/>
      <c r="GNS645" s="61"/>
      <c r="GNT645" s="104"/>
      <c r="GNU645" s="60"/>
      <c r="GNV645" s="61"/>
      <c r="GNW645" s="104"/>
      <c r="GNX645" s="60"/>
      <c r="GNY645" s="61"/>
      <c r="GNZ645" s="104"/>
      <c r="GOA645" s="60"/>
      <c r="GOB645" s="61"/>
      <c r="GOC645" s="104"/>
      <c r="GOD645" s="60"/>
      <c r="GOE645" s="61"/>
      <c r="GOF645" s="104"/>
      <c r="GOG645" s="60"/>
      <c r="GOH645" s="61"/>
      <c r="GOI645" s="104"/>
      <c r="GOJ645" s="60"/>
      <c r="GOK645" s="61"/>
      <c r="GOL645" s="104"/>
      <c r="GOM645" s="60"/>
      <c r="GON645" s="61"/>
      <c r="GOO645" s="104"/>
      <c r="GOP645" s="60"/>
      <c r="GOQ645" s="61"/>
      <c r="GOR645" s="104"/>
      <c r="GOS645" s="60"/>
      <c r="GOT645" s="61"/>
      <c r="GOU645" s="104"/>
      <c r="GOV645" s="60"/>
      <c r="GOW645" s="61"/>
      <c r="GOX645" s="104"/>
      <c r="GOY645" s="60"/>
      <c r="GOZ645" s="61"/>
      <c r="GPA645" s="104"/>
      <c r="GPB645" s="60"/>
      <c r="GPC645" s="61"/>
      <c r="GPD645" s="104"/>
      <c r="GPE645" s="60"/>
      <c r="GPF645" s="61"/>
      <c r="GPG645" s="104"/>
      <c r="GPH645" s="60"/>
      <c r="GPI645" s="61"/>
      <c r="GPJ645" s="104"/>
      <c r="GPK645" s="60"/>
      <c r="GPL645" s="61"/>
      <c r="GPM645" s="104"/>
      <c r="GPN645" s="60"/>
      <c r="GPO645" s="61"/>
      <c r="GPP645" s="104"/>
      <c r="GPQ645" s="60"/>
      <c r="GPR645" s="61"/>
      <c r="GPS645" s="104"/>
      <c r="GPT645" s="60"/>
      <c r="GPU645" s="61"/>
      <c r="GPV645" s="104"/>
      <c r="GPW645" s="60"/>
      <c r="GPX645" s="61"/>
      <c r="GPY645" s="104"/>
      <c r="GPZ645" s="60"/>
      <c r="GQA645" s="61"/>
      <c r="GQB645" s="104"/>
      <c r="GQC645" s="60"/>
      <c r="GQD645" s="61"/>
      <c r="GQE645" s="104"/>
      <c r="GQF645" s="60"/>
      <c r="GQG645" s="61"/>
      <c r="GQH645" s="104"/>
      <c r="GQI645" s="60"/>
      <c r="GQJ645" s="61"/>
      <c r="GQK645" s="104"/>
      <c r="GQL645" s="60"/>
      <c r="GQM645" s="61"/>
      <c r="GQN645" s="104"/>
      <c r="GQO645" s="60"/>
      <c r="GQP645" s="61"/>
      <c r="GQQ645" s="104"/>
      <c r="GQR645" s="60"/>
      <c r="GQS645" s="61"/>
      <c r="GQT645" s="104"/>
      <c r="GQU645" s="60"/>
      <c r="GQV645" s="61"/>
      <c r="GQW645" s="104"/>
      <c r="GQX645" s="60"/>
      <c r="GQY645" s="61"/>
      <c r="GQZ645" s="104"/>
      <c r="GRA645" s="60"/>
      <c r="GRB645" s="61"/>
      <c r="GRC645" s="104"/>
      <c r="GRD645" s="60"/>
      <c r="GRE645" s="61"/>
      <c r="GRF645" s="104"/>
      <c r="GRG645" s="60"/>
      <c r="GRH645" s="61"/>
      <c r="GRI645" s="104"/>
      <c r="GRJ645" s="60"/>
      <c r="GRK645" s="61"/>
      <c r="GRL645" s="104"/>
      <c r="GRM645" s="60"/>
      <c r="GRN645" s="61"/>
      <c r="GRO645" s="104"/>
      <c r="GRP645" s="60"/>
      <c r="GRQ645" s="61"/>
      <c r="GRR645" s="104"/>
      <c r="GRS645" s="60"/>
      <c r="GRT645" s="61"/>
      <c r="GRU645" s="104"/>
      <c r="GRV645" s="60"/>
      <c r="GRW645" s="61"/>
      <c r="GRX645" s="104"/>
      <c r="GRY645" s="60"/>
      <c r="GRZ645" s="61"/>
      <c r="GSA645" s="104"/>
      <c r="GSB645" s="60"/>
      <c r="GSC645" s="61"/>
      <c r="GSD645" s="104"/>
      <c r="GSE645" s="60"/>
      <c r="GSF645" s="61"/>
      <c r="GSG645" s="104"/>
      <c r="GSH645" s="60"/>
      <c r="GSI645" s="61"/>
      <c r="GSJ645" s="104"/>
      <c r="GSK645" s="60"/>
      <c r="GSL645" s="61"/>
      <c r="GSM645" s="104"/>
      <c r="GSN645" s="60"/>
      <c r="GSO645" s="61"/>
      <c r="GSP645" s="104"/>
      <c r="GSQ645" s="60"/>
      <c r="GSR645" s="61"/>
      <c r="GSS645" s="104"/>
      <c r="GST645" s="60"/>
      <c r="GSU645" s="61"/>
      <c r="GSV645" s="104"/>
      <c r="GSW645" s="60"/>
      <c r="GSX645" s="61"/>
      <c r="GSY645" s="104"/>
      <c r="GSZ645" s="60"/>
      <c r="GTA645" s="61"/>
      <c r="GTB645" s="104"/>
      <c r="GTC645" s="60"/>
      <c r="GTD645" s="61"/>
      <c r="GTE645" s="104"/>
      <c r="GTF645" s="60"/>
      <c r="GTG645" s="61"/>
      <c r="GTH645" s="104"/>
      <c r="GTI645" s="60"/>
      <c r="GTJ645" s="61"/>
      <c r="GTK645" s="104"/>
      <c r="GTL645" s="60"/>
      <c r="GTM645" s="61"/>
      <c r="GTN645" s="104"/>
      <c r="GTO645" s="60"/>
      <c r="GTP645" s="61"/>
      <c r="GTQ645" s="104"/>
      <c r="GTR645" s="60"/>
      <c r="GTS645" s="61"/>
      <c r="GTT645" s="104"/>
      <c r="GTU645" s="60"/>
      <c r="GTV645" s="61"/>
      <c r="GTW645" s="104"/>
      <c r="GTX645" s="60"/>
      <c r="GTY645" s="61"/>
      <c r="GTZ645" s="104"/>
      <c r="GUA645" s="60"/>
      <c r="GUB645" s="61"/>
      <c r="GUC645" s="104"/>
      <c r="GUD645" s="60"/>
      <c r="GUE645" s="61"/>
      <c r="GUF645" s="104"/>
      <c r="GUG645" s="60"/>
      <c r="GUH645" s="61"/>
      <c r="GUI645" s="104"/>
      <c r="GUJ645" s="60"/>
      <c r="GUK645" s="61"/>
      <c r="GUL645" s="104"/>
      <c r="GUM645" s="60"/>
      <c r="GUN645" s="61"/>
      <c r="GUO645" s="104"/>
      <c r="GUP645" s="60"/>
      <c r="GUQ645" s="61"/>
      <c r="GUR645" s="104"/>
      <c r="GUS645" s="60"/>
      <c r="GUT645" s="61"/>
      <c r="GUU645" s="104"/>
      <c r="GUV645" s="60"/>
      <c r="GUW645" s="61"/>
      <c r="GUX645" s="104"/>
      <c r="GUY645" s="60"/>
      <c r="GUZ645" s="61"/>
      <c r="GVA645" s="104"/>
      <c r="GVB645" s="60"/>
      <c r="GVC645" s="61"/>
      <c r="GVD645" s="104"/>
      <c r="GVE645" s="60"/>
      <c r="GVF645" s="61"/>
      <c r="GVG645" s="104"/>
      <c r="GVH645" s="60"/>
      <c r="GVI645" s="61"/>
      <c r="GVJ645" s="104"/>
      <c r="GVK645" s="60"/>
      <c r="GVL645" s="61"/>
      <c r="GVM645" s="104"/>
      <c r="GVN645" s="60"/>
      <c r="GVO645" s="61"/>
      <c r="GVP645" s="104"/>
      <c r="GVQ645" s="60"/>
      <c r="GVR645" s="61"/>
      <c r="GVS645" s="104"/>
      <c r="GVT645" s="60"/>
      <c r="GVU645" s="61"/>
      <c r="GVV645" s="104"/>
      <c r="GVW645" s="60"/>
      <c r="GVX645" s="61"/>
      <c r="GVY645" s="104"/>
      <c r="GVZ645" s="60"/>
      <c r="GWA645" s="61"/>
      <c r="GWB645" s="104"/>
      <c r="GWC645" s="60"/>
      <c r="GWD645" s="61"/>
      <c r="GWE645" s="104"/>
      <c r="GWF645" s="60"/>
      <c r="GWG645" s="61"/>
      <c r="GWH645" s="104"/>
      <c r="GWI645" s="60"/>
      <c r="GWJ645" s="61"/>
      <c r="GWK645" s="104"/>
      <c r="GWL645" s="60"/>
      <c r="GWM645" s="61"/>
      <c r="GWN645" s="104"/>
      <c r="GWO645" s="60"/>
      <c r="GWP645" s="61"/>
      <c r="GWQ645" s="104"/>
      <c r="GWR645" s="60"/>
      <c r="GWS645" s="61"/>
      <c r="GWT645" s="104"/>
      <c r="GWU645" s="60"/>
      <c r="GWV645" s="61"/>
      <c r="GWW645" s="104"/>
      <c r="GWX645" s="60"/>
      <c r="GWY645" s="61"/>
      <c r="GWZ645" s="104"/>
      <c r="GXA645" s="60"/>
      <c r="GXB645" s="61"/>
      <c r="GXC645" s="104"/>
      <c r="GXD645" s="60"/>
      <c r="GXE645" s="61"/>
      <c r="GXF645" s="104"/>
      <c r="GXG645" s="60"/>
      <c r="GXH645" s="61"/>
      <c r="GXI645" s="104"/>
      <c r="GXJ645" s="60"/>
      <c r="GXK645" s="61"/>
      <c r="GXL645" s="104"/>
      <c r="GXM645" s="60"/>
      <c r="GXN645" s="61"/>
      <c r="GXO645" s="104"/>
      <c r="GXP645" s="60"/>
      <c r="GXQ645" s="61"/>
      <c r="GXR645" s="104"/>
      <c r="GXS645" s="60"/>
      <c r="GXT645" s="61"/>
      <c r="GXU645" s="104"/>
      <c r="GXV645" s="60"/>
      <c r="GXW645" s="61"/>
      <c r="GXX645" s="104"/>
      <c r="GXY645" s="60"/>
      <c r="GXZ645" s="61"/>
      <c r="GYA645" s="104"/>
      <c r="GYB645" s="60"/>
      <c r="GYC645" s="61"/>
      <c r="GYD645" s="104"/>
      <c r="GYE645" s="60"/>
      <c r="GYF645" s="61"/>
      <c r="GYG645" s="104"/>
      <c r="GYH645" s="60"/>
      <c r="GYI645" s="61"/>
      <c r="GYJ645" s="104"/>
      <c r="GYK645" s="60"/>
      <c r="GYL645" s="61"/>
      <c r="GYM645" s="104"/>
      <c r="GYN645" s="60"/>
      <c r="GYO645" s="61"/>
      <c r="GYP645" s="104"/>
      <c r="GYQ645" s="60"/>
      <c r="GYR645" s="61"/>
      <c r="GYS645" s="104"/>
      <c r="GYT645" s="60"/>
      <c r="GYU645" s="61"/>
      <c r="GYV645" s="104"/>
      <c r="GYW645" s="60"/>
      <c r="GYX645" s="61"/>
      <c r="GYY645" s="104"/>
      <c r="GYZ645" s="60"/>
      <c r="GZA645" s="61"/>
      <c r="GZB645" s="104"/>
      <c r="GZC645" s="60"/>
      <c r="GZD645" s="61"/>
      <c r="GZE645" s="104"/>
      <c r="GZF645" s="60"/>
      <c r="GZG645" s="61"/>
      <c r="GZH645" s="104"/>
      <c r="GZI645" s="60"/>
      <c r="GZJ645" s="61"/>
      <c r="GZK645" s="104"/>
      <c r="GZL645" s="60"/>
      <c r="GZM645" s="61"/>
      <c r="GZN645" s="104"/>
      <c r="GZO645" s="60"/>
      <c r="GZP645" s="61"/>
      <c r="GZQ645" s="104"/>
      <c r="GZR645" s="60"/>
      <c r="GZS645" s="61"/>
      <c r="GZT645" s="104"/>
      <c r="GZU645" s="60"/>
      <c r="GZV645" s="61"/>
      <c r="GZW645" s="104"/>
      <c r="GZX645" s="60"/>
      <c r="GZY645" s="61"/>
      <c r="GZZ645" s="104"/>
      <c r="HAA645" s="60"/>
      <c r="HAB645" s="61"/>
      <c r="HAC645" s="104"/>
      <c r="HAD645" s="60"/>
      <c r="HAE645" s="61"/>
      <c r="HAF645" s="104"/>
      <c r="HAG645" s="60"/>
      <c r="HAH645" s="61"/>
      <c r="HAI645" s="104"/>
      <c r="HAJ645" s="60"/>
      <c r="HAK645" s="61"/>
      <c r="HAL645" s="104"/>
      <c r="HAM645" s="60"/>
      <c r="HAN645" s="61"/>
      <c r="HAO645" s="104"/>
      <c r="HAP645" s="60"/>
      <c r="HAQ645" s="61"/>
      <c r="HAR645" s="104"/>
      <c r="HAS645" s="60"/>
      <c r="HAT645" s="61"/>
      <c r="HAU645" s="104"/>
      <c r="HAV645" s="60"/>
      <c r="HAW645" s="61"/>
      <c r="HAX645" s="104"/>
      <c r="HAY645" s="60"/>
      <c r="HAZ645" s="61"/>
      <c r="HBA645" s="104"/>
      <c r="HBB645" s="60"/>
      <c r="HBC645" s="61"/>
      <c r="HBD645" s="104"/>
      <c r="HBE645" s="60"/>
      <c r="HBF645" s="61"/>
      <c r="HBG645" s="104"/>
      <c r="HBH645" s="60"/>
      <c r="HBI645" s="61"/>
      <c r="HBJ645" s="104"/>
      <c r="HBK645" s="60"/>
      <c r="HBL645" s="61"/>
      <c r="HBM645" s="104"/>
      <c r="HBN645" s="60"/>
      <c r="HBO645" s="61"/>
      <c r="HBP645" s="104"/>
      <c r="HBQ645" s="60"/>
      <c r="HBR645" s="61"/>
      <c r="HBS645" s="104"/>
      <c r="HBT645" s="60"/>
      <c r="HBU645" s="61"/>
      <c r="HBV645" s="104"/>
      <c r="HBW645" s="60"/>
      <c r="HBX645" s="61"/>
      <c r="HBY645" s="104"/>
      <c r="HBZ645" s="60"/>
      <c r="HCA645" s="61"/>
      <c r="HCB645" s="104"/>
      <c r="HCC645" s="60"/>
      <c r="HCD645" s="61"/>
      <c r="HCE645" s="104"/>
      <c r="HCF645" s="60"/>
      <c r="HCG645" s="61"/>
      <c r="HCH645" s="104"/>
      <c r="HCI645" s="60"/>
      <c r="HCJ645" s="61"/>
      <c r="HCK645" s="104"/>
      <c r="HCL645" s="60"/>
      <c r="HCM645" s="61"/>
      <c r="HCN645" s="104"/>
      <c r="HCO645" s="60"/>
      <c r="HCP645" s="61"/>
      <c r="HCQ645" s="104"/>
      <c r="HCR645" s="60"/>
      <c r="HCS645" s="61"/>
      <c r="HCT645" s="104"/>
      <c r="HCU645" s="60"/>
      <c r="HCV645" s="61"/>
      <c r="HCW645" s="104"/>
      <c r="HCX645" s="60"/>
      <c r="HCY645" s="61"/>
      <c r="HCZ645" s="104"/>
      <c r="HDA645" s="60"/>
      <c r="HDB645" s="61"/>
      <c r="HDC645" s="104"/>
      <c r="HDD645" s="60"/>
      <c r="HDE645" s="61"/>
      <c r="HDF645" s="104"/>
      <c r="HDG645" s="60"/>
      <c r="HDH645" s="61"/>
      <c r="HDI645" s="104"/>
      <c r="HDJ645" s="60"/>
      <c r="HDK645" s="61"/>
      <c r="HDL645" s="104"/>
      <c r="HDM645" s="60"/>
      <c r="HDN645" s="61"/>
      <c r="HDO645" s="104"/>
      <c r="HDP645" s="60"/>
      <c r="HDQ645" s="61"/>
      <c r="HDR645" s="104"/>
      <c r="HDS645" s="60"/>
      <c r="HDT645" s="61"/>
      <c r="HDU645" s="104"/>
      <c r="HDV645" s="60"/>
      <c r="HDW645" s="61"/>
      <c r="HDX645" s="104"/>
      <c r="HDY645" s="60"/>
      <c r="HDZ645" s="61"/>
      <c r="HEA645" s="104"/>
      <c r="HEB645" s="60"/>
      <c r="HEC645" s="61"/>
      <c r="HED645" s="104"/>
      <c r="HEE645" s="60"/>
      <c r="HEF645" s="61"/>
      <c r="HEG645" s="104"/>
      <c r="HEH645" s="60"/>
      <c r="HEI645" s="61"/>
      <c r="HEJ645" s="104"/>
      <c r="HEK645" s="60"/>
      <c r="HEL645" s="61"/>
      <c r="HEM645" s="104"/>
      <c r="HEN645" s="60"/>
      <c r="HEO645" s="61"/>
      <c r="HEP645" s="104"/>
      <c r="HEQ645" s="60"/>
      <c r="HER645" s="61"/>
      <c r="HES645" s="104"/>
      <c r="HET645" s="60"/>
      <c r="HEU645" s="61"/>
      <c r="HEV645" s="104"/>
      <c r="HEW645" s="60"/>
      <c r="HEX645" s="61"/>
      <c r="HEY645" s="104"/>
      <c r="HEZ645" s="60"/>
      <c r="HFA645" s="61"/>
      <c r="HFB645" s="104"/>
      <c r="HFC645" s="60"/>
      <c r="HFD645" s="61"/>
      <c r="HFE645" s="104"/>
      <c r="HFF645" s="60"/>
      <c r="HFG645" s="61"/>
      <c r="HFH645" s="104"/>
      <c r="HFI645" s="60"/>
      <c r="HFJ645" s="61"/>
      <c r="HFK645" s="104"/>
      <c r="HFL645" s="60"/>
      <c r="HFM645" s="61"/>
      <c r="HFN645" s="104"/>
      <c r="HFO645" s="60"/>
      <c r="HFP645" s="61"/>
      <c r="HFQ645" s="104"/>
      <c r="HFR645" s="60"/>
      <c r="HFS645" s="61"/>
      <c r="HFT645" s="104"/>
      <c r="HFU645" s="60"/>
      <c r="HFV645" s="61"/>
      <c r="HFW645" s="104"/>
      <c r="HFX645" s="60"/>
      <c r="HFY645" s="61"/>
      <c r="HFZ645" s="104"/>
      <c r="HGA645" s="60"/>
      <c r="HGB645" s="61"/>
      <c r="HGC645" s="104"/>
      <c r="HGD645" s="60"/>
      <c r="HGE645" s="61"/>
      <c r="HGF645" s="104"/>
      <c r="HGG645" s="60"/>
      <c r="HGH645" s="61"/>
      <c r="HGI645" s="104"/>
      <c r="HGJ645" s="60"/>
      <c r="HGK645" s="61"/>
      <c r="HGL645" s="104"/>
      <c r="HGM645" s="60"/>
      <c r="HGN645" s="61"/>
      <c r="HGO645" s="104"/>
      <c r="HGP645" s="60"/>
      <c r="HGQ645" s="61"/>
      <c r="HGR645" s="104"/>
      <c r="HGS645" s="60"/>
      <c r="HGT645" s="61"/>
      <c r="HGU645" s="104"/>
      <c r="HGV645" s="60"/>
      <c r="HGW645" s="61"/>
      <c r="HGX645" s="104"/>
      <c r="HGY645" s="60"/>
      <c r="HGZ645" s="61"/>
      <c r="HHA645" s="104"/>
      <c r="HHB645" s="60"/>
      <c r="HHC645" s="61"/>
      <c r="HHD645" s="104"/>
      <c r="HHE645" s="60"/>
      <c r="HHF645" s="61"/>
      <c r="HHG645" s="104"/>
      <c r="HHH645" s="60"/>
      <c r="HHI645" s="61"/>
      <c r="HHJ645" s="104"/>
      <c r="HHK645" s="60"/>
      <c r="HHL645" s="61"/>
      <c r="HHM645" s="104"/>
      <c r="HHN645" s="60"/>
      <c r="HHO645" s="61"/>
      <c r="HHP645" s="104"/>
      <c r="HHQ645" s="60"/>
      <c r="HHR645" s="61"/>
      <c r="HHS645" s="104"/>
      <c r="HHT645" s="60"/>
      <c r="HHU645" s="61"/>
      <c r="HHV645" s="104"/>
      <c r="HHW645" s="60"/>
      <c r="HHX645" s="61"/>
      <c r="HHY645" s="104"/>
      <c r="HHZ645" s="60"/>
      <c r="HIA645" s="61"/>
      <c r="HIB645" s="104"/>
      <c r="HIC645" s="60"/>
      <c r="HID645" s="61"/>
      <c r="HIE645" s="104"/>
      <c r="HIF645" s="60"/>
      <c r="HIG645" s="61"/>
      <c r="HIH645" s="104"/>
      <c r="HII645" s="60"/>
      <c r="HIJ645" s="61"/>
      <c r="HIK645" s="104"/>
      <c r="HIL645" s="60"/>
      <c r="HIM645" s="61"/>
      <c r="HIN645" s="104"/>
      <c r="HIO645" s="60"/>
      <c r="HIP645" s="61"/>
      <c r="HIQ645" s="104"/>
      <c r="HIR645" s="60"/>
      <c r="HIS645" s="61"/>
      <c r="HIT645" s="104"/>
      <c r="HIU645" s="60"/>
      <c r="HIV645" s="61"/>
      <c r="HIW645" s="104"/>
      <c r="HIX645" s="60"/>
      <c r="HIY645" s="61"/>
      <c r="HIZ645" s="104"/>
      <c r="HJA645" s="60"/>
      <c r="HJB645" s="61"/>
      <c r="HJC645" s="104"/>
      <c r="HJD645" s="60"/>
      <c r="HJE645" s="61"/>
      <c r="HJF645" s="104"/>
      <c r="HJG645" s="60"/>
      <c r="HJH645" s="61"/>
      <c r="HJI645" s="104"/>
      <c r="HJJ645" s="60"/>
      <c r="HJK645" s="61"/>
      <c r="HJL645" s="104"/>
      <c r="HJM645" s="60"/>
      <c r="HJN645" s="61"/>
      <c r="HJO645" s="104"/>
      <c r="HJP645" s="60"/>
      <c r="HJQ645" s="61"/>
      <c r="HJR645" s="104"/>
      <c r="HJS645" s="60"/>
      <c r="HJT645" s="61"/>
      <c r="HJU645" s="104"/>
      <c r="HJV645" s="60"/>
      <c r="HJW645" s="61"/>
      <c r="HJX645" s="104"/>
      <c r="HJY645" s="60"/>
      <c r="HJZ645" s="61"/>
      <c r="HKA645" s="104"/>
      <c r="HKB645" s="60"/>
      <c r="HKC645" s="61"/>
      <c r="HKD645" s="104"/>
      <c r="HKE645" s="60"/>
      <c r="HKF645" s="61"/>
      <c r="HKG645" s="104"/>
      <c r="HKH645" s="60"/>
      <c r="HKI645" s="61"/>
      <c r="HKJ645" s="104"/>
      <c r="HKK645" s="60"/>
      <c r="HKL645" s="61"/>
      <c r="HKM645" s="104"/>
      <c r="HKN645" s="60"/>
      <c r="HKO645" s="61"/>
      <c r="HKP645" s="104"/>
      <c r="HKQ645" s="60"/>
      <c r="HKR645" s="61"/>
      <c r="HKS645" s="104"/>
      <c r="HKT645" s="60"/>
      <c r="HKU645" s="61"/>
      <c r="HKV645" s="104"/>
      <c r="HKW645" s="60"/>
      <c r="HKX645" s="61"/>
      <c r="HKY645" s="104"/>
      <c r="HKZ645" s="60"/>
      <c r="HLA645" s="61"/>
      <c r="HLB645" s="104"/>
      <c r="HLC645" s="60"/>
      <c r="HLD645" s="61"/>
      <c r="HLE645" s="104"/>
      <c r="HLF645" s="60"/>
      <c r="HLG645" s="61"/>
      <c r="HLH645" s="104"/>
      <c r="HLI645" s="60"/>
      <c r="HLJ645" s="61"/>
      <c r="HLK645" s="104"/>
      <c r="HLL645" s="60"/>
      <c r="HLM645" s="61"/>
      <c r="HLN645" s="104"/>
      <c r="HLO645" s="60"/>
      <c r="HLP645" s="61"/>
      <c r="HLQ645" s="104"/>
      <c r="HLR645" s="60"/>
      <c r="HLS645" s="61"/>
      <c r="HLT645" s="104"/>
      <c r="HLU645" s="60"/>
      <c r="HLV645" s="61"/>
      <c r="HLW645" s="104"/>
      <c r="HLX645" s="60"/>
      <c r="HLY645" s="61"/>
      <c r="HLZ645" s="104"/>
      <c r="HMA645" s="60"/>
      <c r="HMB645" s="61"/>
      <c r="HMC645" s="104"/>
      <c r="HMD645" s="60"/>
      <c r="HME645" s="61"/>
      <c r="HMF645" s="104"/>
      <c r="HMG645" s="60"/>
      <c r="HMH645" s="61"/>
      <c r="HMI645" s="104"/>
      <c r="HMJ645" s="60"/>
      <c r="HMK645" s="61"/>
      <c r="HML645" s="104"/>
      <c r="HMM645" s="60"/>
      <c r="HMN645" s="61"/>
      <c r="HMO645" s="104"/>
      <c r="HMP645" s="60"/>
      <c r="HMQ645" s="61"/>
      <c r="HMR645" s="104"/>
      <c r="HMS645" s="60"/>
      <c r="HMT645" s="61"/>
      <c r="HMU645" s="104"/>
      <c r="HMV645" s="60"/>
      <c r="HMW645" s="61"/>
      <c r="HMX645" s="104"/>
      <c r="HMY645" s="60"/>
      <c r="HMZ645" s="61"/>
      <c r="HNA645" s="104"/>
      <c r="HNB645" s="60"/>
      <c r="HNC645" s="61"/>
      <c r="HND645" s="104"/>
      <c r="HNE645" s="60"/>
      <c r="HNF645" s="61"/>
      <c r="HNG645" s="104"/>
      <c r="HNH645" s="60"/>
      <c r="HNI645" s="61"/>
      <c r="HNJ645" s="104"/>
      <c r="HNK645" s="60"/>
      <c r="HNL645" s="61"/>
      <c r="HNM645" s="104"/>
      <c r="HNN645" s="60"/>
      <c r="HNO645" s="61"/>
      <c r="HNP645" s="104"/>
      <c r="HNQ645" s="60"/>
      <c r="HNR645" s="61"/>
      <c r="HNS645" s="104"/>
      <c r="HNT645" s="60"/>
      <c r="HNU645" s="61"/>
      <c r="HNV645" s="104"/>
      <c r="HNW645" s="60"/>
      <c r="HNX645" s="61"/>
      <c r="HNY645" s="104"/>
      <c r="HNZ645" s="60"/>
      <c r="HOA645" s="61"/>
      <c r="HOB645" s="104"/>
      <c r="HOC645" s="60"/>
      <c r="HOD645" s="61"/>
      <c r="HOE645" s="104"/>
      <c r="HOF645" s="60"/>
      <c r="HOG645" s="61"/>
      <c r="HOH645" s="104"/>
      <c r="HOI645" s="60"/>
      <c r="HOJ645" s="61"/>
      <c r="HOK645" s="104"/>
      <c r="HOL645" s="60"/>
      <c r="HOM645" s="61"/>
      <c r="HON645" s="104"/>
      <c r="HOO645" s="60"/>
      <c r="HOP645" s="61"/>
      <c r="HOQ645" s="104"/>
      <c r="HOR645" s="60"/>
      <c r="HOS645" s="61"/>
      <c r="HOT645" s="104"/>
      <c r="HOU645" s="60"/>
      <c r="HOV645" s="61"/>
      <c r="HOW645" s="104"/>
      <c r="HOX645" s="60"/>
      <c r="HOY645" s="61"/>
      <c r="HOZ645" s="104"/>
      <c r="HPA645" s="60"/>
      <c r="HPB645" s="61"/>
      <c r="HPC645" s="104"/>
      <c r="HPD645" s="60"/>
      <c r="HPE645" s="61"/>
      <c r="HPF645" s="104"/>
      <c r="HPG645" s="60"/>
      <c r="HPH645" s="61"/>
      <c r="HPI645" s="104"/>
      <c r="HPJ645" s="60"/>
      <c r="HPK645" s="61"/>
      <c r="HPL645" s="104"/>
      <c r="HPM645" s="60"/>
      <c r="HPN645" s="61"/>
      <c r="HPO645" s="104"/>
      <c r="HPP645" s="60"/>
      <c r="HPQ645" s="61"/>
      <c r="HPR645" s="104"/>
      <c r="HPS645" s="60"/>
      <c r="HPT645" s="61"/>
      <c r="HPU645" s="104"/>
      <c r="HPV645" s="60"/>
      <c r="HPW645" s="61"/>
      <c r="HPX645" s="104"/>
      <c r="HPY645" s="60"/>
      <c r="HPZ645" s="61"/>
      <c r="HQA645" s="104"/>
      <c r="HQB645" s="60"/>
      <c r="HQC645" s="61"/>
      <c r="HQD645" s="104"/>
      <c r="HQE645" s="60"/>
      <c r="HQF645" s="61"/>
      <c r="HQG645" s="104"/>
      <c r="HQH645" s="60"/>
      <c r="HQI645" s="61"/>
      <c r="HQJ645" s="104"/>
      <c r="HQK645" s="60"/>
      <c r="HQL645" s="61"/>
      <c r="HQM645" s="104"/>
      <c r="HQN645" s="60"/>
      <c r="HQO645" s="61"/>
      <c r="HQP645" s="104"/>
      <c r="HQQ645" s="60"/>
      <c r="HQR645" s="61"/>
      <c r="HQS645" s="104"/>
      <c r="HQT645" s="60"/>
      <c r="HQU645" s="61"/>
      <c r="HQV645" s="104"/>
      <c r="HQW645" s="60"/>
      <c r="HQX645" s="61"/>
      <c r="HQY645" s="104"/>
      <c r="HQZ645" s="60"/>
      <c r="HRA645" s="61"/>
      <c r="HRB645" s="104"/>
      <c r="HRC645" s="60"/>
      <c r="HRD645" s="61"/>
      <c r="HRE645" s="104"/>
      <c r="HRF645" s="60"/>
      <c r="HRG645" s="61"/>
      <c r="HRH645" s="104"/>
      <c r="HRI645" s="60"/>
      <c r="HRJ645" s="61"/>
      <c r="HRK645" s="104"/>
      <c r="HRL645" s="60"/>
      <c r="HRM645" s="61"/>
      <c r="HRN645" s="104"/>
      <c r="HRO645" s="60"/>
      <c r="HRP645" s="61"/>
      <c r="HRQ645" s="104"/>
      <c r="HRR645" s="60"/>
      <c r="HRS645" s="61"/>
      <c r="HRT645" s="104"/>
      <c r="HRU645" s="60"/>
      <c r="HRV645" s="61"/>
      <c r="HRW645" s="104"/>
      <c r="HRX645" s="60"/>
      <c r="HRY645" s="61"/>
      <c r="HRZ645" s="104"/>
      <c r="HSA645" s="60"/>
      <c r="HSB645" s="61"/>
      <c r="HSC645" s="104"/>
      <c r="HSD645" s="60"/>
      <c r="HSE645" s="61"/>
      <c r="HSF645" s="104"/>
      <c r="HSG645" s="60"/>
      <c r="HSH645" s="61"/>
      <c r="HSI645" s="104"/>
      <c r="HSJ645" s="60"/>
      <c r="HSK645" s="61"/>
      <c r="HSL645" s="104"/>
      <c r="HSM645" s="60"/>
      <c r="HSN645" s="61"/>
      <c r="HSO645" s="104"/>
      <c r="HSP645" s="60"/>
      <c r="HSQ645" s="61"/>
      <c r="HSR645" s="104"/>
      <c r="HSS645" s="60"/>
      <c r="HST645" s="61"/>
      <c r="HSU645" s="104"/>
      <c r="HSV645" s="60"/>
      <c r="HSW645" s="61"/>
      <c r="HSX645" s="104"/>
      <c r="HSY645" s="60"/>
      <c r="HSZ645" s="61"/>
      <c r="HTA645" s="104"/>
      <c r="HTB645" s="60"/>
      <c r="HTC645" s="61"/>
      <c r="HTD645" s="104"/>
      <c r="HTE645" s="60"/>
      <c r="HTF645" s="61"/>
      <c r="HTG645" s="104"/>
      <c r="HTH645" s="60"/>
      <c r="HTI645" s="61"/>
      <c r="HTJ645" s="104"/>
      <c r="HTK645" s="60"/>
      <c r="HTL645" s="61"/>
      <c r="HTM645" s="104"/>
      <c r="HTN645" s="60"/>
      <c r="HTO645" s="61"/>
      <c r="HTP645" s="104"/>
      <c r="HTQ645" s="60"/>
      <c r="HTR645" s="61"/>
      <c r="HTS645" s="104"/>
      <c r="HTT645" s="60"/>
      <c r="HTU645" s="61"/>
      <c r="HTV645" s="104"/>
      <c r="HTW645" s="60"/>
      <c r="HTX645" s="61"/>
      <c r="HTY645" s="104"/>
      <c r="HTZ645" s="60"/>
      <c r="HUA645" s="61"/>
      <c r="HUB645" s="104"/>
      <c r="HUC645" s="60"/>
      <c r="HUD645" s="61"/>
      <c r="HUE645" s="104"/>
      <c r="HUF645" s="60"/>
      <c r="HUG645" s="61"/>
      <c r="HUH645" s="104"/>
      <c r="HUI645" s="60"/>
      <c r="HUJ645" s="61"/>
      <c r="HUK645" s="104"/>
      <c r="HUL645" s="60"/>
      <c r="HUM645" s="61"/>
      <c r="HUN645" s="104"/>
      <c r="HUO645" s="60"/>
      <c r="HUP645" s="61"/>
      <c r="HUQ645" s="104"/>
      <c r="HUR645" s="60"/>
      <c r="HUS645" s="61"/>
      <c r="HUT645" s="104"/>
      <c r="HUU645" s="60"/>
      <c r="HUV645" s="61"/>
      <c r="HUW645" s="104"/>
      <c r="HUX645" s="60"/>
      <c r="HUY645" s="61"/>
      <c r="HUZ645" s="104"/>
      <c r="HVA645" s="60"/>
      <c r="HVB645" s="61"/>
      <c r="HVC645" s="104"/>
      <c r="HVD645" s="60"/>
      <c r="HVE645" s="61"/>
      <c r="HVF645" s="104"/>
      <c r="HVG645" s="60"/>
      <c r="HVH645" s="61"/>
      <c r="HVI645" s="104"/>
      <c r="HVJ645" s="60"/>
      <c r="HVK645" s="61"/>
      <c r="HVL645" s="104"/>
      <c r="HVM645" s="60"/>
      <c r="HVN645" s="61"/>
      <c r="HVO645" s="104"/>
      <c r="HVP645" s="60"/>
      <c r="HVQ645" s="61"/>
      <c r="HVR645" s="104"/>
      <c r="HVS645" s="60"/>
      <c r="HVT645" s="61"/>
      <c r="HVU645" s="104"/>
      <c r="HVV645" s="60"/>
      <c r="HVW645" s="61"/>
      <c r="HVX645" s="104"/>
      <c r="HVY645" s="60"/>
      <c r="HVZ645" s="61"/>
      <c r="HWA645" s="104"/>
      <c r="HWB645" s="60"/>
      <c r="HWC645" s="61"/>
      <c r="HWD645" s="104"/>
      <c r="HWE645" s="60"/>
      <c r="HWF645" s="61"/>
      <c r="HWG645" s="104"/>
      <c r="HWH645" s="60"/>
      <c r="HWI645" s="61"/>
      <c r="HWJ645" s="104"/>
      <c r="HWK645" s="60"/>
      <c r="HWL645" s="61"/>
      <c r="HWM645" s="104"/>
      <c r="HWN645" s="60"/>
      <c r="HWO645" s="61"/>
      <c r="HWP645" s="104"/>
      <c r="HWQ645" s="60"/>
      <c r="HWR645" s="61"/>
      <c r="HWS645" s="104"/>
      <c r="HWT645" s="60"/>
      <c r="HWU645" s="61"/>
      <c r="HWV645" s="104"/>
      <c r="HWW645" s="60"/>
      <c r="HWX645" s="61"/>
      <c r="HWY645" s="104"/>
      <c r="HWZ645" s="60"/>
      <c r="HXA645" s="61"/>
      <c r="HXB645" s="104"/>
      <c r="HXC645" s="60"/>
      <c r="HXD645" s="61"/>
      <c r="HXE645" s="104"/>
      <c r="HXF645" s="60"/>
      <c r="HXG645" s="61"/>
      <c r="HXH645" s="104"/>
      <c r="HXI645" s="60"/>
      <c r="HXJ645" s="61"/>
      <c r="HXK645" s="104"/>
      <c r="HXL645" s="60"/>
      <c r="HXM645" s="61"/>
      <c r="HXN645" s="104"/>
      <c r="HXO645" s="60"/>
      <c r="HXP645" s="61"/>
      <c r="HXQ645" s="104"/>
      <c r="HXR645" s="60"/>
      <c r="HXS645" s="61"/>
      <c r="HXT645" s="104"/>
      <c r="HXU645" s="60"/>
      <c r="HXV645" s="61"/>
      <c r="HXW645" s="104"/>
      <c r="HXX645" s="60"/>
      <c r="HXY645" s="61"/>
      <c r="HXZ645" s="104"/>
      <c r="HYA645" s="60"/>
      <c r="HYB645" s="61"/>
      <c r="HYC645" s="104"/>
      <c r="HYD645" s="60"/>
      <c r="HYE645" s="61"/>
      <c r="HYF645" s="104"/>
      <c r="HYG645" s="60"/>
      <c r="HYH645" s="61"/>
      <c r="HYI645" s="104"/>
      <c r="HYJ645" s="60"/>
      <c r="HYK645" s="61"/>
      <c r="HYL645" s="104"/>
      <c r="HYM645" s="60"/>
      <c r="HYN645" s="61"/>
      <c r="HYO645" s="104"/>
      <c r="HYP645" s="60"/>
      <c r="HYQ645" s="61"/>
      <c r="HYR645" s="104"/>
      <c r="HYS645" s="60"/>
      <c r="HYT645" s="61"/>
      <c r="HYU645" s="104"/>
      <c r="HYV645" s="60"/>
      <c r="HYW645" s="61"/>
      <c r="HYX645" s="104"/>
      <c r="HYY645" s="60"/>
      <c r="HYZ645" s="61"/>
      <c r="HZA645" s="104"/>
      <c r="HZB645" s="60"/>
      <c r="HZC645" s="61"/>
      <c r="HZD645" s="104"/>
      <c r="HZE645" s="60"/>
      <c r="HZF645" s="61"/>
      <c r="HZG645" s="104"/>
      <c r="HZH645" s="60"/>
      <c r="HZI645" s="61"/>
      <c r="HZJ645" s="104"/>
      <c r="HZK645" s="60"/>
      <c r="HZL645" s="61"/>
      <c r="HZM645" s="104"/>
      <c r="HZN645" s="60"/>
      <c r="HZO645" s="61"/>
      <c r="HZP645" s="104"/>
      <c r="HZQ645" s="60"/>
      <c r="HZR645" s="61"/>
      <c r="HZS645" s="104"/>
      <c r="HZT645" s="60"/>
      <c r="HZU645" s="61"/>
      <c r="HZV645" s="104"/>
      <c r="HZW645" s="60"/>
      <c r="HZX645" s="61"/>
      <c r="HZY645" s="104"/>
      <c r="HZZ645" s="60"/>
      <c r="IAA645" s="61"/>
      <c r="IAB645" s="104"/>
      <c r="IAC645" s="60"/>
      <c r="IAD645" s="61"/>
      <c r="IAE645" s="104"/>
      <c r="IAF645" s="60"/>
      <c r="IAG645" s="61"/>
      <c r="IAH645" s="104"/>
      <c r="IAI645" s="60"/>
      <c r="IAJ645" s="61"/>
      <c r="IAK645" s="104"/>
      <c r="IAL645" s="60"/>
      <c r="IAM645" s="61"/>
      <c r="IAN645" s="104"/>
      <c r="IAO645" s="60"/>
      <c r="IAP645" s="61"/>
      <c r="IAQ645" s="104"/>
      <c r="IAR645" s="60"/>
      <c r="IAS645" s="61"/>
      <c r="IAT645" s="104"/>
      <c r="IAU645" s="60"/>
      <c r="IAV645" s="61"/>
      <c r="IAW645" s="104"/>
      <c r="IAX645" s="60"/>
      <c r="IAY645" s="61"/>
      <c r="IAZ645" s="104"/>
      <c r="IBA645" s="60"/>
      <c r="IBB645" s="61"/>
      <c r="IBC645" s="104"/>
      <c r="IBD645" s="60"/>
      <c r="IBE645" s="61"/>
      <c r="IBF645" s="104"/>
      <c r="IBG645" s="60"/>
      <c r="IBH645" s="61"/>
      <c r="IBI645" s="104"/>
      <c r="IBJ645" s="60"/>
      <c r="IBK645" s="61"/>
      <c r="IBL645" s="104"/>
      <c r="IBM645" s="60"/>
      <c r="IBN645" s="61"/>
      <c r="IBO645" s="104"/>
      <c r="IBP645" s="60"/>
      <c r="IBQ645" s="61"/>
      <c r="IBR645" s="104"/>
      <c r="IBS645" s="60"/>
      <c r="IBT645" s="61"/>
      <c r="IBU645" s="104"/>
      <c r="IBV645" s="60"/>
      <c r="IBW645" s="61"/>
      <c r="IBX645" s="104"/>
      <c r="IBY645" s="60"/>
      <c r="IBZ645" s="61"/>
      <c r="ICA645" s="104"/>
      <c r="ICB645" s="60"/>
      <c r="ICC645" s="61"/>
      <c r="ICD645" s="104"/>
      <c r="ICE645" s="60"/>
      <c r="ICF645" s="61"/>
      <c r="ICG645" s="104"/>
      <c r="ICH645" s="60"/>
      <c r="ICI645" s="61"/>
      <c r="ICJ645" s="104"/>
      <c r="ICK645" s="60"/>
      <c r="ICL645" s="61"/>
      <c r="ICM645" s="104"/>
      <c r="ICN645" s="60"/>
      <c r="ICO645" s="61"/>
      <c r="ICP645" s="104"/>
      <c r="ICQ645" s="60"/>
      <c r="ICR645" s="61"/>
      <c r="ICS645" s="104"/>
      <c r="ICT645" s="60"/>
      <c r="ICU645" s="61"/>
      <c r="ICV645" s="104"/>
      <c r="ICW645" s="60"/>
      <c r="ICX645" s="61"/>
      <c r="ICY645" s="104"/>
      <c r="ICZ645" s="60"/>
      <c r="IDA645" s="61"/>
      <c r="IDB645" s="104"/>
      <c r="IDC645" s="60"/>
      <c r="IDD645" s="61"/>
      <c r="IDE645" s="104"/>
      <c r="IDF645" s="60"/>
      <c r="IDG645" s="61"/>
      <c r="IDH645" s="104"/>
      <c r="IDI645" s="60"/>
      <c r="IDJ645" s="61"/>
      <c r="IDK645" s="104"/>
      <c r="IDL645" s="60"/>
      <c r="IDM645" s="61"/>
      <c r="IDN645" s="104"/>
      <c r="IDO645" s="60"/>
      <c r="IDP645" s="61"/>
      <c r="IDQ645" s="104"/>
      <c r="IDR645" s="60"/>
      <c r="IDS645" s="61"/>
      <c r="IDT645" s="104"/>
      <c r="IDU645" s="60"/>
      <c r="IDV645" s="61"/>
      <c r="IDW645" s="104"/>
      <c r="IDX645" s="60"/>
      <c r="IDY645" s="61"/>
      <c r="IDZ645" s="104"/>
      <c r="IEA645" s="60"/>
      <c r="IEB645" s="61"/>
      <c r="IEC645" s="104"/>
      <c r="IED645" s="60"/>
      <c r="IEE645" s="61"/>
      <c r="IEF645" s="104"/>
      <c r="IEG645" s="60"/>
      <c r="IEH645" s="61"/>
      <c r="IEI645" s="104"/>
      <c r="IEJ645" s="60"/>
      <c r="IEK645" s="61"/>
      <c r="IEL645" s="104"/>
      <c r="IEM645" s="60"/>
      <c r="IEN645" s="61"/>
      <c r="IEO645" s="104"/>
      <c r="IEP645" s="60"/>
      <c r="IEQ645" s="61"/>
      <c r="IER645" s="104"/>
      <c r="IES645" s="60"/>
      <c r="IET645" s="61"/>
      <c r="IEU645" s="104"/>
      <c r="IEV645" s="60"/>
      <c r="IEW645" s="61"/>
      <c r="IEX645" s="104"/>
      <c r="IEY645" s="60"/>
      <c r="IEZ645" s="61"/>
      <c r="IFA645" s="104"/>
      <c r="IFB645" s="60"/>
      <c r="IFC645" s="61"/>
      <c r="IFD645" s="104"/>
      <c r="IFE645" s="60"/>
      <c r="IFF645" s="61"/>
      <c r="IFG645" s="104"/>
      <c r="IFH645" s="60"/>
      <c r="IFI645" s="61"/>
      <c r="IFJ645" s="104"/>
      <c r="IFK645" s="60"/>
      <c r="IFL645" s="61"/>
      <c r="IFM645" s="104"/>
      <c r="IFN645" s="60"/>
      <c r="IFO645" s="61"/>
      <c r="IFP645" s="104"/>
      <c r="IFQ645" s="60"/>
      <c r="IFR645" s="61"/>
      <c r="IFS645" s="104"/>
      <c r="IFT645" s="60"/>
      <c r="IFU645" s="61"/>
      <c r="IFV645" s="104"/>
      <c r="IFW645" s="60"/>
      <c r="IFX645" s="61"/>
      <c r="IFY645" s="104"/>
      <c r="IFZ645" s="60"/>
      <c r="IGA645" s="61"/>
      <c r="IGB645" s="104"/>
      <c r="IGC645" s="60"/>
      <c r="IGD645" s="61"/>
      <c r="IGE645" s="104"/>
      <c r="IGF645" s="60"/>
      <c r="IGG645" s="61"/>
      <c r="IGH645" s="104"/>
      <c r="IGI645" s="60"/>
      <c r="IGJ645" s="61"/>
      <c r="IGK645" s="104"/>
      <c r="IGL645" s="60"/>
      <c r="IGM645" s="61"/>
      <c r="IGN645" s="104"/>
      <c r="IGO645" s="60"/>
      <c r="IGP645" s="61"/>
      <c r="IGQ645" s="104"/>
      <c r="IGR645" s="60"/>
      <c r="IGS645" s="61"/>
      <c r="IGT645" s="104"/>
      <c r="IGU645" s="60"/>
      <c r="IGV645" s="61"/>
      <c r="IGW645" s="104"/>
      <c r="IGX645" s="60"/>
      <c r="IGY645" s="61"/>
      <c r="IGZ645" s="104"/>
      <c r="IHA645" s="60"/>
      <c r="IHB645" s="61"/>
      <c r="IHC645" s="104"/>
      <c r="IHD645" s="60"/>
      <c r="IHE645" s="61"/>
      <c r="IHF645" s="104"/>
      <c r="IHG645" s="60"/>
      <c r="IHH645" s="61"/>
      <c r="IHI645" s="104"/>
      <c r="IHJ645" s="60"/>
      <c r="IHK645" s="61"/>
      <c r="IHL645" s="104"/>
      <c r="IHM645" s="60"/>
      <c r="IHN645" s="61"/>
      <c r="IHO645" s="104"/>
      <c r="IHP645" s="60"/>
      <c r="IHQ645" s="61"/>
      <c r="IHR645" s="104"/>
      <c r="IHS645" s="60"/>
      <c r="IHT645" s="61"/>
      <c r="IHU645" s="104"/>
      <c r="IHV645" s="60"/>
      <c r="IHW645" s="61"/>
      <c r="IHX645" s="104"/>
      <c r="IHY645" s="60"/>
      <c r="IHZ645" s="61"/>
      <c r="IIA645" s="104"/>
      <c r="IIB645" s="60"/>
      <c r="IIC645" s="61"/>
      <c r="IID645" s="104"/>
      <c r="IIE645" s="60"/>
      <c r="IIF645" s="61"/>
      <c r="IIG645" s="104"/>
      <c r="IIH645" s="60"/>
      <c r="III645" s="61"/>
      <c r="IIJ645" s="104"/>
      <c r="IIK645" s="60"/>
      <c r="IIL645" s="61"/>
      <c r="IIM645" s="104"/>
      <c r="IIN645" s="60"/>
      <c r="IIO645" s="61"/>
      <c r="IIP645" s="104"/>
      <c r="IIQ645" s="60"/>
      <c r="IIR645" s="61"/>
      <c r="IIS645" s="104"/>
      <c r="IIT645" s="60"/>
      <c r="IIU645" s="61"/>
      <c r="IIV645" s="104"/>
      <c r="IIW645" s="60"/>
      <c r="IIX645" s="61"/>
      <c r="IIY645" s="104"/>
      <c r="IIZ645" s="60"/>
      <c r="IJA645" s="61"/>
      <c r="IJB645" s="104"/>
      <c r="IJC645" s="60"/>
      <c r="IJD645" s="61"/>
      <c r="IJE645" s="104"/>
      <c r="IJF645" s="60"/>
      <c r="IJG645" s="61"/>
      <c r="IJH645" s="104"/>
      <c r="IJI645" s="60"/>
      <c r="IJJ645" s="61"/>
      <c r="IJK645" s="104"/>
      <c r="IJL645" s="60"/>
      <c r="IJM645" s="61"/>
      <c r="IJN645" s="104"/>
      <c r="IJO645" s="60"/>
      <c r="IJP645" s="61"/>
      <c r="IJQ645" s="104"/>
      <c r="IJR645" s="60"/>
      <c r="IJS645" s="61"/>
      <c r="IJT645" s="104"/>
      <c r="IJU645" s="60"/>
      <c r="IJV645" s="61"/>
      <c r="IJW645" s="104"/>
      <c r="IJX645" s="60"/>
      <c r="IJY645" s="61"/>
      <c r="IJZ645" s="104"/>
      <c r="IKA645" s="60"/>
      <c r="IKB645" s="61"/>
      <c r="IKC645" s="104"/>
      <c r="IKD645" s="60"/>
      <c r="IKE645" s="61"/>
      <c r="IKF645" s="104"/>
      <c r="IKG645" s="60"/>
      <c r="IKH645" s="61"/>
      <c r="IKI645" s="104"/>
      <c r="IKJ645" s="60"/>
      <c r="IKK645" s="61"/>
      <c r="IKL645" s="104"/>
      <c r="IKM645" s="60"/>
      <c r="IKN645" s="61"/>
      <c r="IKO645" s="104"/>
      <c r="IKP645" s="60"/>
      <c r="IKQ645" s="61"/>
      <c r="IKR645" s="104"/>
      <c r="IKS645" s="60"/>
      <c r="IKT645" s="61"/>
      <c r="IKU645" s="104"/>
      <c r="IKV645" s="60"/>
      <c r="IKW645" s="61"/>
      <c r="IKX645" s="104"/>
      <c r="IKY645" s="60"/>
      <c r="IKZ645" s="61"/>
      <c r="ILA645" s="104"/>
      <c r="ILB645" s="60"/>
      <c r="ILC645" s="61"/>
      <c r="ILD645" s="104"/>
      <c r="ILE645" s="60"/>
      <c r="ILF645" s="61"/>
      <c r="ILG645" s="104"/>
      <c r="ILH645" s="60"/>
      <c r="ILI645" s="61"/>
      <c r="ILJ645" s="104"/>
      <c r="ILK645" s="60"/>
      <c r="ILL645" s="61"/>
      <c r="ILM645" s="104"/>
      <c r="ILN645" s="60"/>
      <c r="ILO645" s="61"/>
      <c r="ILP645" s="104"/>
      <c r="ILQ645" s="60"/>
      <c r="ILR645" s="61"/>
      <c r="ILS645" s="104"/>
      <c r="ILT645" s="60"/>
      <c r="ILU645" s="61"/>
      <c r="ILV645" s="104"/>
      <c r="ILW645" s="60"/>
      <c r="ILX645" s="61"/>
      <c r="ILY645" s="104"/>
      <c r="ILZ645" s="60"/>
      <c r="IMA645" s="61"/>
      <c r="IMB645" s="104"/>
      <c r="IMC645" s="60"/>
      <c r="IMD645" s="61"/>
      <c r="IME645" s="104"/>
      <c r="IMF645" s="60"/>
      <c r="IMG645" s="61"/>
      <c r="IMH645" s="104"/>
      <c r="IMI645" s="60"/>
      <c r="IMJ645" s="61"/>
      <c r="IMK645" s="104"/>
      <c r="IML645" s="60"/>
      <c r="IMM645" s="61"/>
      <c r="IMN645" s="104"/>
      <c r="IMO645" s="60"/>
      <c r="IMP645" s="61"/>
      <c r="IMQ645" s="104"/>
      <c r="IMR645" s="60"/>
      <c r="IMS645" s="61"/>
      <c r="IMT645" s="104"/>
      <c r="IMU645" s="60"/>
      <c r="IMV645" s="61"/>
      <c r="IMW645" s="104"/>
      <c r="IMX645" s="60"/>
      <c r="IMY645" s="61"/>
      <c r="IMZ645" s="104"/>
      <c r="INA645" s="60"/>
      <c r="INB645" s="61"/>
      <c r="INC645" s="104"/>
      <c r="IND645" s="60"/>
      <c r="INE645" s="61"/>
      <c r="INF645" s="104"/>
      <c r="ING645" s="60"/>
      <c r="INH645" s="61"/>
      <c r="INI645" s="104"/>
      <c r="INJ645" s="60"/>
      <c r="INK645" s="61"/>
      <c r="INL645" s="104"/>
      <c r="INM645" s="60"/>
      <c r="INN645" s="61"/>
      <c r="INO645" s="104"/>
      <c r="INP645" s="60"/>
      <c r="INQ645" s="61"/>
      <c r="INR645" s="104"/>
      <c r="INS645" s="60"/>
      <c r="INT645" s="61"/>
      <c r="INU645" s="104"/>
      <c r="INV645" s="60"/>
      <c r="INW645" s="61"/>
      <c r="INX645" s="104"/>
      <c r="INY645" s="60"/>
      <c r="INZ645" s="61"/>
      <c r="IOA645" s="104"/>
      <c r="IOB645" s="60"/>
      <c r="IOC645" s="61"/>
      <c r="IOD645" s="104"/>
      <c r="IOE645" s="60"/>
      <c r="IOF645" s="61"/>
      <c r="IOG645" s="104"/>
      <c r="IOH645" s="60"/>
      <c r="IOI645" s="61"/>
      <c r="IOJ645" s="104"/>
      <c r="IOK645" s="60"/>
      <c r="IOL645" s="61"/>
      <c r="IOM645" s="104"/>
      <c r="ION645" s="60"/>
      <c r="IOO645" s="61"/>
      <c r="IOP645" s="104"/>
      <c r="IOQ645" s="60"/>
      <c r="IOR645" s="61"/>
      <c r="IOS645" s="104"/>
      <c r="IOT645" s="60"/>
      <c r="IOU645" s="61"/>
      <c r="IOV645" s="104"/>
      <c r="IOW645" s="60"/>
      <c r="IOX645" s="61"/>
      <c r="IOY645" s="104"/>
      <c r="IOZ645" s="60"/>
      <c r="IPA645" s="61"/>
      <c r="IPB645" s="104"/>
      <c r="IPC645" s="60"/>
      <c r="IPD645" s="61"/>
      <c r="IPE645" s="104"/>
      <c r="IPF645" s="60"/>
      <c r="IPG645" s="61"/>
      <c r="IPH645" s="104"/>
      <c r="IPI645" s="60"/>
      <c r="IPJ645" s="61"/>
      <c r="IPK645" s="104"/>
      <c r="IPL645" s="60"/>
      <c r="IPM645" s="61"/>
      <c r="IPN645" s="104"/>
      <c r="IPO645" s="60"/>
      <c r="IPP645" s="61"/>
      <c r="IPQ645" s="104"/>
      <c r="IPR645" s="60"/>
      <c r="IPS645" s="61"/>
      <c r="IPT645" s="104"/>
      <c r="IPU645" s="60"/>
      <c r="IPV645" s="61"/>
      <c r="IPW645" s="104"/>
      <c r="IPX645" s="60"/>
      <c r="IPY645" s="61"/>
      <c r="IPZ645" s="104"/>
      <c r="IQA645" s="60"/>
      <c r="IQB645" s="61"/>
      <c r="IQC645" s="104"/>
      <c r="IQD645" s="60"/>
      <c r="IQE645" s="61"/>
      <c r="IQF645" s="104"/>
      <c r="IQG645" s="60"/>
      <c r="IQH645" s="61"/>
      <c r="IQI645" s="104"/>
      <c r="IQJ645" s="60"/>
      <c r="IQK645" s="61"/>
      <c r="IQL645" s="104"/>
      <c r="IQM645" s="60"/>
      <c r="IQN645" s="61"/>
      <c r="IQO645" s="104"/>
      <c r="IQP645" s="60"/>
      <c r="IQQ645" s="61"/>
      <c r="IQR645" s="104"/>
      <c r="IQS645" s="60"/>
      <c r="IQT645" s="61"/>
      <c r="IQU645" s="104"/>
      <c r="IQV645" s="60"/>
      <c r="IQW645" s="61"/>
      <c r="IQX645" s="104"/>
      <c r="IQY645" s="60"/>
      <c r="IQZ645" s="61"/>
      <c r="IRA645" s="104"/>
      <c r="IRB645" s="60"/>
      <c r="IRC645" s="61"/>
      <c r="IRD645" s="104"/>
      <c r="IRE645" s="60"/>
      <c r="IRF645" s="61"/>
      <c r="IRG645" s="104"/>
      <c r="IRH645" s="60"/>
      <c r="IRI645" s="61"/>
      <c r="IRJ645" s="104"/>
      <c r="IRK645" s="60"/>
      <c r="IRL645" s="61"/>
      <c r="IRM645" s="104"/>
      <c r="IRN645" s="60"/>
      <c r="IRO645" s="61"/>
      <c r="IRP645" s="104"/>
      <c r="IRQ645" s="60"/>
      <c r="IRR645" s="61"/>
      <c r="IRS645" s="104"/>
      <c r="IRT645" s="60"/>
      <c r="IRU645" s="61"/>
      <c r="IRV645" s="104"/>
      <c r="IRW645" s="60"/>
      <c r="IRX645" s="61"/>
      <c r="IRY645" s="104"/>
      <c r="IRZ645" s="60"/>
      <c r="ISA645" s="61"/>
      <c r="ISB645" s="104"/>
      <c r="ISC645" s="60"/>
      <c r="ISD645" s="61"/>
      <c r="ISE645" s="104"/>
      <c r="ISF645" s="60"/>
      <c r="ISG645" s="61"/>
      <c r="ISH645" s="104"/>
      <c r="ISI645" s="60"/>
      <c r="ISJ645" s="61"/>
      <c r="ISK645" s="104"/>
      <c r="ISL645" s="60"/>
      <c r="ISM645" s="61"/>
      <c r="ISN645" s="104"/>
      <c r="ISO645" s="60"/>
      <c r="ISP645" s="61"/>
      <c r="ISQ645" s="104"/>
      <c r="ISR645" s="60"/>
      <c r="ISS645" s="61"/>
      <c r="IST645" s="104"/>
      <c r="ISU645" s="60"/>
      <c r="ISV645" s="61"/>
      <c r="ISW645" s="104"/>
      <c r="ISX645" s="60"/>
      <c r="ISY645" s="61"/>
      <c r="ISZ645" s="104"/>
      <c r="ITA645" s="60"/>
      <c r="ITB645" s="61"/>
      <c r="ITC645" s="104"/>
      <c r="ITD645" s="60"/>
      <c r="ITE645" s="61"/>
      <c r="ITF645" s="104"/>
      <c r="ITG645" s="60"/>
      <c r="ITH645" s="61"/>
      <c r="ITI645" s="104"/>
      <c r="ITJ645" s="60"/>
      <c r="ITK645" s="61"/>
      <c r="ITL645" s="104"/>
      <c r="ITM645" s="60"/>
      <c r="ITN645" s="61"/>
      <c r="ITO645" s="104"/>
      <c r="ITP645" s="60"/>
      <c r="ITQ645" s="61"/>
      <c r="ITR645" s="104"/>
      <c r="ITS645" s="60"/>
      <c r="ITT645" s="61"/>
      <c r="ITU645" s="104"/>
      <c r="ITV645" s="60"/>
      <c r="ITW645" s="61"/>
      <c r="ITX645" s="104"/>
      <c r="ITY645" s="60"/>
      <c r="ITZ645" s="61"/>
      <c r="IUA645" s="104"/>
      <c r="IUB645" s="60"/>
      <c r="IUC645" s="61"/>
      <c r="IUD645" s="104"/>
      <c r="IUE645" s="60"/>
      <c r="IUF645" s="61"/>
      <c r="IUG645" s="104"/>
      <c r="IUH645" s="60"/>
      <c r="IUI645" s="61"/>
      <c r="IUJ645" s="104"/>
      <c r="IUK645" s="60"/>
      <c r="IUL645" s="61"/>
      <c r="IUM645" s="104"/>
      <c r="IUN645" s="60"/>
      <c r="IUO645" s="61"/>
      <c r="IUP645" s="104"/>
      <c r="IUQ645" s="60"/>
      <c r="IUR645" s="61"/>
      <c r="IUS645" s="104"/>
      <c r="IUT645" s="60"/>
      <c r="IUU645" s="61"/>
      <c r="IUV645" s="104"/>
      <c r="IUW645" s="60"/>
      <c r="IUX645" s="61"/>
      <c r="IUY645" s="104"/>
      <c r="IUZ645" s="60"/>
      <c r="IVA645" s="61"/>
      <c r="IVB645" s="104"/>
      <c r="IVC645" s="60"/>
      <c r="IVD645" s="61"/>
      <c r="IVE645" s="104"/>
      <c r="IVF645" s="60"/>
      <c r="IVG645" s="61"/>
      <c r="IVH645" s="104"/>
      <c r="IVI645" s="60"/>
      <c r="IVJ645" s="61"/>
      <c r="IVK645" s="104"/>
      <c r="IVL645" s="60"/>
      <c r="IVM645" s="61"/>
      <c r="IVN645" s="104"/>
      <c r="IVO645" s="60"/>
      <c r="IVP645" s="61"/>
      <c r="IVQ645" s="104"/>
      <c r="IVR645" s="60"/>
      <c r="IVS645" s="61"/>
      <c r="IVT645" s="104"/>
      <c r="IVU645" s="60"/>
      <c r="IVV645" s="61"/>
      <c r="IVW645" s="104"/>
      <c r="IVX645" s="60"/>
      <c r="IVY645" s="61"/>
      <c r="IVZ645" s="104"/>
      <c r="IWA645" s="60"/>
      <c r="IWB645" s="61"/>
      <c r="IWC645" s="104"/>
      <c r="IWD645" s="60"/>
      <c r="IWE645" s="61"/>
      <c r="IWF645" s="104"/>
      <c r="IWG645" s="60"/>
      <c r="IWH645" s="61"/>
      <c r="IWI645" s="104"/>
      <c r="IWJ645" s="60"/>
      <c r="IWK645" s="61"/>
      <c r="IWL645" s="104"/>
      <c r="IWM645" s="60"/>
      <c r="IWN645" s="61"/>
      <c r="IWO645" s="104"/>
      <c r="IWP645" s="60"/>
      <c r="IWQ645" s="61"/>
      <c r="IWR645" s="104"/>
      <c r="IWS645" s="60"/>
      <c r="IWT645" s="61"/>
      <c r="IWU645" s="104"/>
      <c r="IWV645" s="60"/>
      <c r="IWW645" s="61"/>
      <c r="IWX645" s="104"/>
      <c r="IWY645" s="60"/>
      <c r="IWZ645" s="61"/>
      <c r="IXA645" s="104"/>
      <c r="IXB645" s="60"/>
      <c r="IXC645" s="61"/>
      <c r="IXD645" s="104"/>
      <c r="IXE645" s="60"/>
      <c r="IXF645" s="61"/>
      <c r="IXG645" s="104"/>
      <c r="IXH645" s="60"/>
      <c r="IXI645" s="61"/>
      <c r="IXJ645" s="104"/>
      <c r="IXK645" s="60"/>
      <c r="IXL645" s="61"/>
      <c r="IXM645" s="104"/>
      <c r="IXN645" s="60"/>
      <c r="IXO645" s="61"/>
      <c r="IXP645" s="104"/>
      <c r="IXQ645" s="60"/>
      <c r="IXR645" s="61"/>
      <c r="IXS645" s="104"/>
      <c r="IXT645" s="60"/>
      <c r="IXU645" s="61"/>
      <c r="IXV645" s="104"/>
      <c r="IXW645" s="60"/>
      <c r="IXX645" s="61"/>
      <c r="IXY645" s="104"/>
      <c r="IXZ645" s="60"/>
      <c r="IYA645" s="61"/>
      <c r="IYB645" s="104"/>
      <c r="IYC645" s="60"/>
      <c r="IYD645" s="61"/>
      <c r="IYE645" s="104"/>
      <c r="IYF645" s="60"/>
      <c r="IYG645" s="61"/>
      <c r="IYH645" s="104"/>
      <c r="IYI645" s="60"/>
      <c r="IYJ645" s="61"/>
      <c r="IYK645" s="104"/>
      <c r="IYL645" s="60"/>
      <c r="IYM645" s="61"/>
      <c r="IYN645" s="104"/>
      <c r="IYO645" s="60"/>
      <c r="IYP645" s="61"/>
      <c r="IYQ645" s="104"/>
      <c r="IYR645" s="60"/>
      <c r="IYS645" s="61"/>
      <c r="IYT645" s="104"/>
      <c r="IYU645" s="60"/>
      <c r="IYV645" s="61"/>
      <c r="IYW645" s="104"/>
      <c r="IYX645" s="60"/>
      <c r="IYY645" s="61"/>
      <c r="IYZ645" s="104"/>
      <c r="IZA645" s="60"/>
      <c r="IZB645" s="61"/>
      <c r="IZC645" s="104"/>
      <c r="IZD645" s="60"/>
      <c r="IZE645" s="61"/>
      <c r="IZF645" s="104"/>
      <c r="IZG645" s="60"/>
      <c r="IZH645" s="61"/>
      <c r="IZI645" s="104"/>
      <c r="IZJ645" s="60"/>
      <c r="IZK645" s="61"/>
      <c r="IZL645" s="104"/>
      <c r="IZM645" s="60"/>
      <c r="IZN645" s="61"/>
      <c r="IZO645" s="104"/>
      <c r="IZP645" s="60"/>
      <c r="IZQ645" s="61"/>
      <c r="IZR645" s="104"/>
      <c r="IZS645" s="60"/>
      <c r="IZT645" s="61"/>
      <c r="IZU645" s="104"/>
      <c r="IZV645" s="60"/>
      <c r="IZW645" s="61"/>
      <c r="IZX645" s="104"/>
      <c r="IZY645" s="60"/>
      <c r="IZZ645" s="61"/>
      <c r="JAA645" s="104"/>
      <c r="JAB645" s="60"/>
      <c r="JAC645" s="61"/>
      <c r="JAD645" s="104"/>
      <c r="JAE645" s="60"/>
      <c r="JAF645" s="61"/>
      <c r="JAG645" s="104"/>
      <c r="JAH645" s="60"/>
      <c r="JAI645" s="61"/>
      <c r="JAJ645" s="104"/>
      <c r="JAK645" s="60"/>
      <c r="JAL645" s="61"/>
      <c r="JAM645" s="104"/>
      <c r="JAN645" s="60"/>
      <c r="JAO645" s="61"/>
      <c r="JAP645" s="104"/>
      <c r="JAQ645" s="60"/>
      <c r="JAR645" s="61"/>
      <c r="JAS645" s="104"/>
      <c r="JAT645" s="60"/>
      <c r="JAU645" s="61"/>
      <c r="JAV645" s="104"/>
      <c r="JAW645" s="60"/>
      <c r="JAX645" s="61"/>
      <c r="JAY645" s="104"/>
      <c r="JAZ645" s="60"/>
      <c r="JBA645" s="61"/>
      <c r="JBB645" s="104"/>
      <c r="JBC645" s="60"/>
      <c r="JBD645" s="61"/>
      <c r="JBE645" s="104"/>
      <c r="JBF645" s="60"/>
      <c r="JBG645" s="61"/>
      <c r="JBH645" s="104"/>
      <c r="JBI645" s="60"/>
      <c r="JBJ645" s="61"/>
      <c r="JBK645" s="104"/>
      <c r="JBL645" s="60"/>
      <c r="JBM645" s="61"/>
      <c r="JBN645" s="104"/>
      <c r="JBO645" s="60"/>
      <c r="JBP645" s="61"/>
      <c r="JBQ645" s="104"/>
      <c r="JBR645" s="60"/>
      <c r="JBS645" s="61"/>
      <c r="JBT645" s="104"/>
      <c r="JBU645" s="60"/>
      <c r="JBV645" s="61"/>
      <c r="JBW645" s="104"/>
      <c r="JBX645" s="60"/>
      <c r="JBY645" s="61"/>
      <c r="JBZ645" s="104"/>
      <c r="JCA645" s="60"/>
      <c r="JCB645" s="61"/>
      <c r="JCC645" s="104"/>
      <c r="JCD645" s="60"/>
      <c r="JCE645" s="61"/>
      <c r="JCF645" s="104"/>
      <c r="JCG645" s="60"/>
      <c r="JCH645" s="61"/>
      <c r="JCI645" s="104"/>
      <c r="JCJ645" s="60"/>
      <c r="JCK645" s="61"/>
      <c r="JCL645" s="104"/>
      <c r="JCM645" s="60"/>
      <c r="JCN645" s="61"/>
      <c r="JCO645" s="104"/>
      <c r="JCP645" s="60"/>
      <c r="JCQ645" s="61"/>
      <c r="JCR645" s="104"/>
      <c r="JCS645" s="60"/>
      <c r="JCT645" s="61"/>
      <c r="JCU645" s="104"/>
      <c r="JCV645" s="60"/>
      <c r="JCW645" s="61"/>
      <c r="JCX645" s="104"/>
      <c r="JCY645" s="60"/>
      <c r="JCZ645" s="61"/>
      <c r="JDA645" s="104"/>
      <c r="JDB645" s="60"/>
      <c r="JDC645" s="61"/>
      <c r="JDD645" s="104"/>
      <c r="JDE645" s="60"/>
      <c r="JDF645" s="61"/>
      <c r="JDG645" s="104"/>
      <c r="JDH645" s="60"/>
      <c r="JDI645" s="61"/>
      <c r="JDJ645" s="104"/>
      <c r="JDK645" s="60"/>
      <c r="JDL645" s="61"/>
      <c r="JDM645" s="104"/>
      <c r="JDN645" s="60"/>
      <c r="JDO645" s="61"/>
      <c r="JDP645" s="104"/>
      <c r="JDQ645" s="60"/>
      <c r="JDR645" s="61"/>
      <c r="JDS645" s="104"/>
      <c r="JDT645" s="60"/>
      <c r="JDU645" s="61"/>
      <c r="JDV645" s="104"/>
      <c r="JDW645" s="60"/>
      <c r="JDX645" s="61"/>
      <c r="JDY645" s="104"/>
      <c r="JDZ645" s="60"/>
      <c r="JEA645" s="61"/>
      <c r="JEB645" s="104"/>
      <c r="JEC645" s="60"/>
      <c r="JED645" s="61"/>
      <c r="JEE645" s="104"/>
      <c r="JEF645" s="60"/>
      <c r="JEG645" s="61"/>
      <c r="JEH645" s="104"/>
      <c r="JEI645" s="60"/>
      <c r="JEJ645" s="61"/>
      <c r="JEK645" s="104"/>
      <c r="JEL645" s="60"/>
      <c r="JEM645" s="61"/>
      <c r="JEN645" s="104"/>
      <c r="JEO645" s="60"/>
      <c r="JEP645" s="61"/>
      <c r="JEQ645" s="104"/>
      <c r="JER645" s="60"/>
      <c r="JES645" s="61"/>
      <c r="JET645" s="104"/>
      <c r="JEU645" s="60"/>
      <c r="JEV645" s="61"/>
      <c r="JEW645" s="104"/>
      <c r="JEX645" s="60"/>
      <c r="JEY645" s="61"/>
      <c r="JEZ645" s="104"/>
      <c r="JFA645" s="60"/>
      <c r="JFB645" s="61"/>
      <c r="JFC645" s="104"/>
      <c r="JFD645" s="60"/>
      <c r="JFE645" s="61"/>
      <c r="JFF645" s="104"/>
      <c r="JFG645" s="60"/>
      <c r="JFH645" s="61"/>
      <c r="JFI645" s="104"/>
      <c r="JFJ645" s="60"/>
      <c r="JFK645" s="61"/>
      <c r="JFL645" s="104"/>
      <c r="JFM645" s="60"/>
      <c r="JFN645" s="61"/>
      <c r="JFO645" s="104"/>
      <c r="JFP645" s="60"/>
      <c r="JFQ645" s="61"/>
      <c r="JFR645" s="104"/>
      <c r="JFS645" s="60"/>
      <c r="JFT645" s="61"/>
      <c r="JFU645" s="104"/>
      <c r="JFV645" s="60"/>
      <c r="JFW645" s="61"/>
      <c r="JFX645" s="104"/>
      <c r="JFY645" s="60"/>
      <c r="JFZ645" s="61"/>
      <c r="JGA645" s="104"/>
      <c r="JGB645" s="60"/>
      <c r="JGC645" s="61"/>
      <c r="JGD645" s="104"/>
      <c r="JGE645" s="60"/>
      <c r="JGF645" s="61"/>
      <c r="JGG645" s="104"/>
      <c r="JGH645" s="60"/>
      <c r="JGI645" s="61"/>
      <c r="JGJ645" s="104"/>
      <c r="JGK645" s="60"/>
      <c r="JGL645" s="61"/>
      <c r="JGM645" s="104"/>
      <c r="JGN645" s="60"/>
      <c r="JGO645" s="61"/>
      <c r="JGP645" s="104"/>
      <c r="JGQ645" s="60"/>
      <c r="JGR645" s="61"/>
      <c r="JGS645" s="104"/>
      <c r="JGT645" s="60"/>
      <c r="JGU645" s="61"/>
      <c r="JGV645" s="104"/>
      <c r="JGW645" s="60"/>
      <c r="JGX645" s="61"/>
      <c r="JGY645" s="104"/>
      <c r="JGZ645" s="60"/>
      <c r="JHA645" s="61"/>
      <c r="JHB645" s="104"/>
      <c r="JHC645" s="60"/>
      <c r="JHD645" s="61"/>
      <c r="JHE645" s="104"/>
      <c r="JHF645" s="60"/>
      <c r="JHG645" s="61"/>
      <c r="JHH645" s="104"/>
      <c r="JHI645" s="60"/>
      <c r="JHJ645" s="61"/>
      <c r="JHK645" s="104"/>
      <c r="JHL645" s="60"/>
      <c r="JHM645" s="61"/>
      <c r="JHN645" s="104"/>
      <c r="JHO645" s="60"/>
      <c r="JHP645" s="61"/>
      <c r="JHQ645" s="104"/>
      <c r="JHR645" s="60"/>
      <c r="JHS645" s="61"/>
      <c r="JHT645" s="104"/>
      <c r="JHU645" s="60"/>
      <c r="JHV645" s="61"/>
      <c r="JHW645" s="104"/>
      <c r="JHX645" s="60"/>
      <c r="JHY645" s="61"/>
      <c r="JHZ645" s="104"/>
      <c r="JIA645" s="60"/>
      <c r="JIB645" s="61"/>
      <c r="JIC645" s="104"/>
      <c r="JID645" s="60"/>
      <c r="JIE645" s="61"/>
      <c r="JIF645" s="104"/>
      <c r="JIG645" s="60"/>
      <c r="JIH645" s="61"/>
      <c r="JII645" s="104"/>
      <c r="JIJ645" s="60"/>
      <c r="JIK645" s="61"/>
      <c r="JIL645" s="104"/>
      <c r="JIM645" s="60"/>
      <c r="JIN645" s="61"/>
      <c r="JIO645" s="104"/>
      <c r="JIP645" s="60"/>
      <c r="JIQ645" s="61"/>
      <c r="JIR645" s="104"/>
      <c r="JIS645" s="60"/>
      <c r="JIT645" s="61"/>
      <c r="JIU645" s="104"/>
      <c r="JIV645" s="60"/>
      <c r="JIW645" s="61"/>
      <c r="JIX645" s="104"/>
      <c r="JIY645" s="60"/>
      <c r="JIZ645" s="61"/>
      <c r="JJA645" s="104"/>
      <c r="JJB645" s="60"/>
      <c r="JJC645" s="61"/>
      <c r="JJD645" s="104"/>
      <c r="JJE645" s="60"/>
      <c r="JJF645" s="61"/>
      <c r="JJG645" s="104"/>
      <c r="JJH645" s="60"/>
      <c r="JJI645" s="61"/>
      <c r="JJJ645" s="104"/>
      <c r="JJK645" s="60"/>
      <c r="JJL645" s="61"/>
      <c r="JJM645" s="104"/>
      <c r="JJN645" s="60"/>
      <c r="JJO645" s="61"/>
      <c r="JJP645" s="104"/>
      <c r="JJQ645" s="60"/>
      <c r="JJR645" s="61"/>
      <c r="JJS645" s="104"/>
      <c r="JJT645" s="60"/>
      <c r="JJU645" s="61"/>
      <c r="JJV645" s="104"/>
      <c r="JJW645" s="60"/>
      <c r="JJX645" s="61"/>
      <c r="JJY645" s="104"/>
      <c r="JJZ645" s="60"/>
      <c r="JKA645" s="61"/>
      <c r="JKB645" s="104"/>
      <c r="JKC645" s="60"/>
      <c r="JKD645" s="61"/>
      <c r="JKE645" s="104"/>
      <c r="JKF645" s="60"/>
      <c r="JKG645" s="61"/>
      <c r="JKH645" s="104"/>
      <c r="JKI645" s="60"/>
      <c r="JKJ645" s="61"/>
      <c r="JKK645" s="104"/>
      <c r="JKL645" s="60"/>
      <c r="JKM645" s="61"/>
      <c r="JKN645" s="104"/>
      <c r="JKO645" s="60"/>
      <c r="JKP645" s="61"/>
      <c r="JKQ645" s="104"/>
      <c r="JKR645" s="60"/>
      <c r="JKS645" s="61"/>
      <c r="JKT645" s="104"/>
      <c r="JKU645" s="60"/>
      <c r="JKV645" s="61"/>
      <c r="JKW645" s="104"/>
      <c r="JKX645" s="60"/>
      <c r="JKY645" s="61"/>
      <c r="JKZ645" s="104"/>
      <c r="JLA645" s="60"/>
      <c r="JLB645" s="61"/>
      <c r="JLC645" s="104"/>
      <c r="JLD645" s="60"/>
      <c r="JLE645" s="61"/>
      <c r="JLF645" s="104"/>
      <c r="JLG645" s="60"/>
      <c r="JLH645" s="61"/>
      <c r="JLI645" s="104"/>
      <c r="JLJ645" s="60"/>
      <c r="JLK645" s="61"/>
      <c r="JLL645" s="104"/>
      <c r="JLM645" s="60"/>
      <c r="JLN645" s="61"/>
      <c r="JLO645" s="104"/>
      <c r="JLP645" s="60"/>
      <c r="JLQ645" s="61"/>
      <c r="JLR645" s="104"/>
      <c r="JLS645" s="60"/>
      <c r="JLT645" s="61"/>
      <c r="JLU645" s="104"/>
      <c r="JLV645" s="60"/>
      <c r="JLW645" s="61"/>
      <c r="JLX645" s="104"/>
      <c r="JLY645" s="60"/>
      <c r="JLZ645" s="61"/>
      <c r="JMA645" s="104"/>
      <c r="JMB645" s="60"/>
      <c r="JMC645" s="61"/>
      <c r="JMD645" s="104"/>
      <c r="JME645" s="60"/>
      <c r="JMF645" s="61"/>
      <c r="JMG645" s="104"/>
      <c r="JMH645" s="60"/>
      <c r="JMI645" s="61"/>
      <c r="JMJ645" s="104"/>
      <c r="JMK645" s="60"/>
      <c r="JML645" s="61"/>
      <c r="JMM645" s="104"/>
      <c r="JMN645" s="60"/>
      <c r="JMO645" s="61"/>
      <c r="JMP645" s="104"/>
      <c r="JMQ645" s="60"/>
      <c r="JMR645" s="61"/>
      <c r="JMS645" s="104"/>
      <c r="JMT645" s="60"/>
      <c r="JMU645" s="61"/>
      <c r="JMV645" s="104"/>
      <c r="JMW645" s="60"/>
      <c r="JMX645" s="61"/>
      <c r="JMY645" s="104"/>
      <c r="JMZ645" s="60"/>
      <c r="JNA645" s="61"/>
      <c r="JNB645" s="104"/>
      <c r="JNC645" s="60"/>
      <c r="JND645" s="61"/>
      <c r="JNE645" s="104"/>
      <c r="JNF645" s="60"/>
      <c r="JNG645" s="61"/>
      <c r="JNH645" s="104"/>
      <c r="JNI645" s="60"/>
      <c r="JNJ645" s="61"/>
      <c r="JNK645" s="104"/>
      <c r="JNL645" s="60"/>
      <c r="JNM645" s="61"/>
      <c r="JNN645" s="104"/>
      <c r="JNO645" s="60"/>
      <c r="JNP645" s="61"/>
      <c r="JNQ645" s="104"/>
      <c r="JNR645" s="60"/>
      <c r="JNS645" s="61"/>
      <c r="JNT645" s="104"/>
      <c r="JNU645" s="60"/>
      <c r="JNV645" s="61"/>
      <c r="JNW645" s="104"/>
      <c r="JNX645" s="60"/>
      <c r="JNY645" s="61"/>
      <c r="JNZ645" s="104"/>
      <c r="JOA645" s="60"/>
      <c r="JOB645" s="61"/>
      <c r="JOC645" s="104"/>
      <c r="JOD645" s="60"/>
      <c r="JOE645" s="61"/>
      <c r="JOF645" s="104"/>
      <c r="JOG645" s="60"/>
      <c r="JOH645" s="61"/>
      <c r="JOI645" s="104"/>
      <c r="JOJ645" s="60"/>
      <c r="JOK645" s="61"/>
      <c r="JOL645" s="104"/>
      <c r="JOM645" s="60"/>
      <c r="JON645" s="61"/>
      <c r="JOO645" s="104"/>
      <c r="JOP645" s="60"/>
      <c r="JOQ645" s="61"/>
      <c r="JOR645" s="104"/>
      <c r="JOS645" s="60"/>
      <c r="JOT645" s="61"/>
      <c r="JOU645" s="104"/>
      <c r="JOV645" s="60"/>
      <c r="JOW645" s="61"/>
      <c r="JOX645" s="104"/>
      <c r="JOY645" s="60"/>
      <c r="JOZ645" s="61"/>
      <c r="JPA645" s="104"/>
      <c r="JPB645" s="60"/>
      <c r="JPC645" s="61"/>
      <c r="JPD645" s="104"/>
      <c r="JPE645" s="60"/>
      <c r="JPF645" s="61"/>
      <c r="JPG645" s="104"/>
      <c r="JPH645" s="60"/>
      <c r="JPI645" s="61"/>
      <c r="JPJ645" s="104"/>
      <c r="JPK645" s="60"/>
      <c r="JPL645" s="61"/>
      <c r="JPM645" s="104"/>
      <c r="JPN645" s="60"/>
      <c r="JPO645" s="61"/>
      <c r="JPP645" s="104"/>
      <c r="JPQ645" s="60"/>
      <c r="JPR645" s="61"/>
      <c r="JPS645" s="104"/>
      <c r="JPT645" s="60"/>
      <c r="JPU645" s="61"/>
      <c r="JPV645" s="104"/>
      <c r="JPW645" s="60"/>
      <c r="JPX645" s="61"/>
      <c r="JPY645" s="104"/>
      <c r="JPZ645" s="60"/>
      <c r="JQA645" s="61"/>
      <c r="JQB645" s="104"/>
      <c r="JQC645" s="60"/>
      <c r="JQD645" s="61"/>
      <c r="JQE645" s="104"/>
      <c r="JQF645" s="60"/>
      <c r="JQG645" s="61"/>
      <c r="JQH645" s="104"/>
      <c r="JQI645" s="60"/>
      <c r="JQJ645" s="61"/>
      <c r="JQK645" s="104"/>
      <c r="JQL645" s="60"/>
      <c r="JQM645" s="61"/>
      <c r="JQN645" s="104"/>
      <c r="JQO645" s="60"/>
      <c r="JQP645" s="61"/>
      <c r="JQQ645" s="104"/>
      <c r="JQR645" s="60"/>
      <c r="JQS645" s="61"/>
      <c r="JQT645" s="104"/>
      <c r="JQU645" s="60"/>
      <c r="JQV645" s="61"/>
      <c r="JQW645" s="104"/>
      <c r="JQX645" s="60"/>
      <c r="JQY645" s="61"/>
      <c r="JQZ645" s="104"/>
      <c r="JRA645" s="60"/>
      <c r="JRB645" s="61"/>
      <c r="JRC645" s="104"/>
      <c r="JRD645" s="60"/>
      <c r="JRE645" s="61"/>
      <c r="JRF645" s="104"/>
      <c r="JRG645" s="60"/>
      <c r="JRH645" s="61"/>
      <c r="JRI645" s="104"/>
      <c r="JRJ645" s="60"/>
      <c r="JRK645" s="61"/>
      <c r="JRL645" s="104"/>
      <c r="JRM645" s="60"/>
      <c r="JRN645" s="61"/>
      <c r="JRO645" s="104"/>
      <c r="JRP645" s="60"/>
      <c r="JRQ645" s="61"/>
      <c r="JRR645" s="104"/>
      <c r="JRS645" s="60"/>
      <c r="JRT645" s="61"/>
      <c r="JRU645" s="104"/>
      <c r="JRV645" s="60"/>
      <c r="JRW645" s="61"/>
      <c r="JRX645" s="104"/>
      <c r="JRY645" s="60"/>
      <c r="JRZ645" s="61"/>
      <c r="JSA645" s="104"/>
      <c r="JSB645" s="60"/>
      <c r="JSC645" s="61"/>
      <c r="JSD645" s="104"/>
      <c r="JSE645" s="60"/>
      <c r="JSF645" s="61"/>
      <c r="JSG645" s="104"/>
      <c r="JSH645" s="60"/>
      <c r="JSI645" s="61"/>
      <c r="JSJ645" s="104"/>
      <c r="JSK645" s="60"/>
      <c r="JSL645" s="61"/>
      <c r="JSM645" s="104"/>
      <c r="JSN645" s="60"/>
      <c r="JSO645" s="61"/>
      <c r="JSP645" s="104"/>
      <c r="JSQ645" s="60"/>
      <c r="JSR645" s="61"/>
      <c r="JSS645" s="104"/>
      <c r="JST645" s="60"/>
      <c r="JSU645" s="61"/>
      <c r="JSV645" s="104"/>
      <c r="JSW645" s="60"/>
      <c r="JSX645" s="61"/>
      <c r="JSY645" s="104"/>
      <c r="JSZ645" s="60"/>
      <c r="JTA645" s="61"/>
      <c r="JTB645" s="104"/>
      <c r="JTC645" s="60"/>
      <c r="JTD645" s="61"/>
      <c r="JTE645" s="104"/>
      <c r="JTF645" s="60"/>
      <c r="JTG645" s="61"/>
      <c r="JTH645" s="104"/>
      <c r="JTI645" s="60"/>
      <c r="JTJ645" s="61"/>
      <c r="JTK645" s="104"/>
      <c r="JTL645" s="60"/>
      <c r="JTM645" s="61"/>
      <c r="JTN645" s="104"/>
      <c r="JTO645" s="60"/>
      <c r="JTP645" s="61"/>
      <c r="JTQ645" s="104"/>
      <c r="JTR645" s="60"/>
      <c r="JTS645" s="61"/>
      <c r="JTT645" s="104"/>
      <c r="JTU645" s="60"/>
      <c r="JTV645" s="61"/>
      <c r="JTW645" s="104"/>
      <c r="JTX645" s="60"/>
      <c r="JTY645" s="61"/>
      <c r="JTZ645" s="104"/>
      <c r="JUA645" s="60"/>
      <c r="JUB645" s="61"/>
      <c r="JUC645" s="104"/>
      <c r="JUD645" s="60"/>
      <c r="JUE645" s="61"/>
      <c r="JUF645" s="104"/>
      <c r="JUG645" s="60"/>
      <c r="JUH645" s="61"/>
      <c r="JUI645" s="104"/>
      <c r="JUJ645" s="60"/>
      <c r="JUK645" s="61"/>
      <c r="JUL645" s="104"/>
      <c r="JUM645" s="60"/>
      <c r="JUN645" s="61"/>
      <c r="JUO645" s="104"/>
      <c r="JUP645" s="60"/>
      <c r="JUQ645" s="61"/>
      <c r="JUR645" s="104"/>
      <c r="JUS645" s="60"/>
      <c r="JUT645" s="61"/>
      <c r="JUU645" s="104"/>
      <c r="JUV645" s="60"/>
      <c r="JUW645" s="61"/>
      <c r="JUX645" s="104"/>
      <c r="JUY645" s="60"/>
      <c r="JUZ645" s="61"/>
      <c r="JVA645" s="104"/>
      <c r="JVB645" s="60"/>
      <c r="JVC645" s="61"/>
      <c r="JVD645" s="104"/>
      <c r="JVE645" s="60"/>
      <c r="JVF645" s="61"/>
      <c r="JVG645" s="104"/>
      <c r="JVH645" s="60"/>
      <c r="JVI645" s="61"/>
      <c r="JVJ645" s="104"/>
      <c r="JVK645" s="60"/>
      <c r="JVL645" s="61"/>
      <c r="JVM645" s="104"/>
      <c r="JVN645" s="60"/>
      <c r="JVO645" s="61"/>
      <c r="JVP645" s="104"/>
      <c r="JVQ645" s="60"/>
      <c r="JVR645" s="61"/>
      <c r="JVS645" s="104"/>
      <c r="JVT645" s="60"/>
      <c r="JVU645" s="61"/>
      <c r="JVV645" s="104"/>
      <c r="JVW645" s="60"/>
      <c r="JVX645" s="61"/>
      <c r="JVY645" s="104"/>
      <c r="JVZ645" s="60"/>
      <c r="JWA645" s="61"/>
      <c r="JWB645" s="104"/>
      <c r="JWC645" s="60"/>
      <c r="JWD645" s="61"/>
      <c r="JWE645" s="104"/>
      <c r="JWF645" s="60"/>
      <c r="JWG645" s="61"/>
      <c r="JWH645" s="104"/>
      <c r="JWI645" s="60"/>
      <c r="JWJ645" s="61"/>
      <c r="JWK645" s="104"/>
      <c r="JWL645" s="60"/>
      <c r="JWM645" s="61"/>
      <c r="JWN645" s="104"/>
      <c r="JWO645" s="60"/>
      <c r="JWP645" s="61"/>
      <c r="JWQ645" s="104"/>
      <c r="JWR645" s="60"/>
      <c r="JWS645" s="61"/>
      <c r="JWT645" s="104"/>
      <c r="JWU645" s="60"/>
      <c r="JWV645" s="61"/>
      <c r="JWW645" s="104"/>
      <c r="JWX645" s="60"/>
      <c r="JWY645" s="61"/>
      <c r="JWZ645" s="104"/>
      <c r="JXA645" s="60"/>
      <c r="JXB645" s="61"/>
      <c r="JXC645" s="104"/>
      <c r="JXD645" s="60"/>
      <c r="JXE645" s="61"/>
      <c r="JXF645" s="104"/>
      <c r="JXG645" s="60"/>
      <c r="JXH645" s="61"/>
      <c r="JXI645" s="104"/>
      <c r="JXJ645" s="60"/>
      <c r="JXK645" s="61"/>
      <c r="JXL645" s="104"/>
      <c r="JXM645" s="60"/>
      <c r="JXN645" s="61"/>
      <c r="JXO645" s="104"/>
      <c r="JXP645" s="60"/>
      <c r="JXQ645" s="61"/>
      <c r="JXR645" s="104"/>
      <c r="JXS645" s="60"/>
      <c r="JXT645" s="61"/>
      <c r="JXU645" s="104"/>
      <c r="JXV645" s="60"/>
      <c r="JXW645" s="61"/>
      <c r="JXX645" s="104"/>
      <c r="JXY645" s="60"/>
      <c r="JXZ645" s="61"/>
      <c r="JYA645" s="104"/>
      <c r="JYB645" s="60"/>
      <c r="JYC645" s="61"/>
      <c r="JYD645" s="104"/>
      <c r="JYE645" s="60"/>
      <c r="JYF645" s="61"/>
      <c r="JYG645" s="104"/>
      <c r="JYH645" s="60"/>
      <c r="JYI645" s="61"/>
      <c r="JYJ645" s="104"/>
      <c r="JYK645" s="60"/>
      <c r="JYL645" s="61"/>
      <c r="JYM645" s="104"/>
      <c r="JYN645" s="60"/>
      <c r="JYO645" s="61"/>
      <c r="JYP645" s="104"/>
      <c r="JYQ645" s="60"/>
      <c r="JYR645" s="61"/>
      <c r="JYS645" s="104"/>
      <c r="JYT645" s="60"/>
      <c r="JYU645" s="61"/>
      <c r="JYV645" s="104"/>
      <c r="JYW645" s="60"/>
      <c r="JYX645" s="61"/>
      <c r="JYY645" s="104"/>
      <c r="JYZ645" s="60"/>
      <c r="JZA645" s="61"/>
      <c r="JZB645" s="104"/>
      <c r="JZC645" s="60"/>
      <c r="JZD645" s="61"/>
      <c r="JZE645" s="104"/>
      <c r="JZF645" s="60"/>
      <c r="JZG645" s="61"/>
      <c r="JZH645" s="104"/>
      <c r="JZI645" s="60"/>
      <c r="JZJ645" s="61"/>
      <c r="JZK645" s="104"/>
      <c r="JZL645" s="60"/>
      <c r="JZM645" s="61"/>
      <c r="JZN645" s="104"/>
      <c r="JZO645" s="60"/>
      <c r="JZP645" s="61"/>
      <c r="JZQ645" s="104"/>
      <c r="JZR645" s="60"/>
      <c r="JZS645" s="61"/>
      <c r="JZT645" s="104"/>
      <c r="JZU645" s="60"/>
      <c r="JZV645" s="61"/>
      <c r="JZW645" s="104"/>
      <c r="JZX645" s="60"/>
      <c r="JZY645" s="61"/>
      <c r="JZZ645" s="104"/>
      <c r="KAA645" s="60"/>
      <c r="KAB645" s="61"/>
      <c r="KAC645" s="104"/>
      <c r="KAD645" s="60"/>
      <c r="KAE645" s="61"/>
      <c r="KAF645" s="104"/>
      <c r="KAG645" s="60"/>
      <c r="KAH645" s="61"/>
      <c r="KAI645" s="104"/>
      <c r="KAJ645" s="60"/>
      <c r="KAK645" s="61"/>
      <c r="KAL645" s="104"/>
      <c r="KAM645" s="60"/>
      <c r="KAN645" s="61"/>
      <c r="KAO645" s="104"/>
      <c r="KAP645" s="60"/>
      <c r="KAQ645" s="61"/>
      <c r="KAR645" s="104"/>
      <c r="KAS645" s="60"/>
      <c r="KAT645" s="61"/>
      <c r="KAU645" s="104"/>
      <c r="KAV645" s="60"/>
      <c r="KAW645" s="61"/>
      <c r="KAX645" s="104"/>
      <c r="KAY645" s="60"/>
      <c r="KAZ645" s="61"/>
      <c r="KBA645" s="104"/>
      <c r="KBB645" s="60"/>
      <c r="KBC645" s="61"/>
      <c r="KBD645" s="104"/>
      <c r="KBE645" s="60"/>
      <c r="KBF645" s="61"/>
      <c r="KBG645" s="104"/>
      <c r="KBH645" s="60"/>
      <c r="KBI645" s="61"/>
      <c r="KBJ645" s="104"/>
      <c r="KBK645" s="60"/>
      <c r="KBL645" s="61"/>
      <c r="KBM645" s="104"/>
      <c r="KBN645" s="60"/>
      <c r="KBO645" s="61"/>
      <c r="KBP645" s="104"/>
      <c r="KBQ645" s="60"/>
      <c r="KBR645" s="61"/>
      <c r="KBS645" s="104"/>
      <c r="KBT645" s="60"/>
      <c r="KBU645" s="61"/>
      <c r="KBV645" s="104"/>
      <c r="KBW645" s="60"/>
      <c r="KBX645" s="61"/>
      <c r="KBY645" s="104"/>
      <c r="KBZ645" s="60"/>
      <c r="KCA645" s="61"/>
      <c r="KCB645" s="104"/>
      <c r="KCC645" s="60"/>
      <c r="KCD645" s="61"/>
      <c r="KCE645" s="104"/>
      <c r="KCF645" s="60"/>
      <c r="KCG645" s="61"/>
      <c r="KCH645" s="104"/>
      <c r="KCI645" s="60"/>
      <c r="KCJ645" s="61"/>
      <c r="KCK645" s="104"/>
      <c r="KCL645" s="60"/>
      <c r="KCM645" s="61"/>
      <c r="KCN645" s="104"/>
      <c r="KCO645" s="60"/>
      <c r="KCP645" s="61"/>
      <c r="KCQ645" s="104"/>
      <c r="KCR645" s="60"/>
      <c r="KCS645" s="61"/>
      <c r="KCT645" s="104"/>
      <c r="KCU645" s="60"/>
      <c r="KCV645" s="61"/>
      <c r="KCW645" s="104"/>
      <c r="KCX645" s="60"/>
      <c r="KCY645" s="61"/>
      <c r="KCZ645" s="104"/>
      <c r="KDA645" s="60"/>
      <c r="KDB645" s="61"/>
      <c r="KDC645" s="104"/>
      <c r="KDD645" s="60"/>
      <c r="KDE645" s="61"/>
      <c r="KDF645" s="104"/>
      <c r="KDG645" s="60"/>
      <c r="KDH645" s="61"/>
      <c r="KDI645" s="104"/>
      <c r="KDJ645" s="60"/>
      <c r="KDK645" s="61"/>
      <c r="KDL645" s="104"/>
      <c r="KDM645" s="60"/>
      <c r="KDN645" s="61"/>
      <c r="KDO645" s="104"/>
      <c r="KDP645" s="60"/>
      <c r="KDQ645" s="61"/>
      <c r="KDR645" s="104"/>
      <c r="KDS645" s="60"/>
      <c r="KDT645" s="61"/>
      <c r="KDU645" s="104"/>
      <c r="KDV645" s="60"/>
      <c r="KDW645" s="61"/>
      <c r="KDX645" s="104"/>
      <c r="KDY645" s="60"/>
      <c r="KDZ645" s="61"/>
      <c r="KEA645" s="104"/>
      <c r="KEB645" s="60"/>
      <c r="KEC645" s="61"/>
      <c r="KED645" s="104"/>
      <c r="KEE645" s="60"/>
      <c r="KEF645" s="61"/>
      <c r="KEG645" s="104"/>
      <c r="KEH645" s="60"/>
      <c r="KEI645" s="61"/>
      <c r="KEJ645" s="104"/>
      <c r="KEK645" s="60"/>
      <c r="KEL645" s="61"/>
      <c r="KEM645" s="104"/>
      <c r="KEN645" s="60"/>
      <c r="KEO645" s="61"/>
      <c r="KEP645" s="104"/>
      <c r="KEQ645" s="60"/>
      <c r="KER645" s="61"/>
      <c r="KES645" s="104"/>
      <c r="KET645" s="60"/>
      <c r="KEU645" s="61"/>
      <c r="KEV645" s="104"/>
      <c r="KEW645" s="60"/>
      <c r="KEX645" s="61"/>
      <c r="KEY645" s="104"/>
      <c r="KEZ645" s="60"/>
      <c r="KFA645" s="61"/>
      <c r="KFB645" s="104"/>
      <c r="KFC645" s="60"/>
      <c r="KFD645" s="61"/>
      <c r="KFE645" s="104"/>
      <c r="KFF645" s="60"/>
      <c r="KFG645" s="61"/>
      <c r="KFH645" s="104"/>
      <c r="KFI645" s="60"/>
      <c r="KFJ645" s="61"/>
      <c r="KFK645" s="104"/>
      <c r="KFL645" s="60"/>
      <c r="KFM645" s="61"/>
      <c r="KFN645" s="104"/>
      <c r="KFO645" s="60"/>
      <c r="KFP645" s="61"/>
      <c r="KFQ645" s="104"/>
      <c r="KFR645" s="60"/>
      <c r="KFS645" s="61"/>
      <c r="KFT645" s="104"/>
      <c r="KFU645" s="60"/>
      <c r="KFV645" s="61"/>
      <c r="KFW645" s="104"/>
      <c r="KFX645" s="60"/>
      <c r="KFY645" s="61"/>
      <c r="KFZ645" s="104"/>
      <c r="KGA645" s="60"/>
      <c r="KGB645" s="61"/>
      <c r="KGC645" s="104"/>
      <c r="KGD645" s="60"/>
      <c r="KGE645" s="61"/>
      <c r="KGF645" s="104"/>
      <c r="KGG645" s="60"/>
      <c r="KGH645" s="61"/>
      <c r="KGI645" s="104"/>
      <c r="KGJ645" s="60"/>
      <c r="KGK645" s="61"/>
      <c r="KGL645" s="104"/>
      <c r="KGM645" s="60"/>
      <c r="KGN645" s="61"/>
      <c r="KGO645" s="104"/>
      <c r="KGP645" s="60"/>
      <c r="KGQ645" s="61"/>
      <c r="KGR645" s="104"/>
      <c r="KGS645" s="60"/>
      <c r="KGT645" s="61"/>
      <c r="KGU645" s="104"/>
      <c r="KGV645" s="60"/>
      <c r="KGW645" s="61"/>
      <c r="KGX645" s="104"/>
      <c r="KGY645" s="60"/>
      <c r="KGZ645" s="61"/>
      <c r="KHA645" s="104"/>
      <c r="KHB645" s="60"/>
      <c r="KHC645" s="61"/>
      <c r="KHD645" s="104"/>
      <c r="KHE645" s="60"/>
      <c r="KHF645" s="61"/>
      <c r="KHG645" s="104"/>
      <c r="KHH645" s="60"/>
      <c r="KHI645" s="61"/>
      <c r="KHJ645" s="104"/>
      <c r="KHK645" s="60"/>
      <c r="KHL645" s="61"/>
      <c r="KHM645" s="104"/>
      <c r="KHN645" s="60"/>
      <c r="KHO645" s="61"/>
      <c r="KHP645" s="104"/>
      <c r="KHQ645" s="60"/>
      <c r="KHR645" s="61"/>
      <c r="KHS645" s="104"/>
      <c r="KHT645" s="60"/>
      <c r="KHU645" s="61"/>
      <c r="KHV645" s="104"/>
      <c r="KHW645" s="60"/>
      <c r="KHX645" s="61"/>
      <c r="KHY645" s="104"/>
      <c r="KHZ645" s="60"/>
      <c r="KIA645" s="61"/>
      <c r="KIB645" s="104"/>
      <c r="KIC645" s="60"/>
      <c r="KID645" s="61"/>
      <c r="KIE645" s="104"/>
      <c r="KIF645" s="60"/>
      <c r="KIG645" s="61"/>
      <c r="KIH645" s="104"/>
      <c r="KII645" s="60"/>
      <c r="KIJ645" s="61"/>
      <c r="KIK645" s="104"/>
      <c r="KIL645" s="60"/>
      <c r="KIM645" s="61"/>
      <c r="KIN645" s="104"/>
      <c r="KIO645" s="60"/>
      <c r="KIP645" s="61"/>
      <c r="KIQ645" s="104"/>
      <c r="KIR645" s="60"/>
      <c r="KIS645" s="61"/>
      <c r="KIT645" s="104"/>
      <c r="KIU645" s="60"/>
      <c r="KIV645" s="61"/>
      <c r="KIW645" s="104"/>
      <c r="KIX645" s="60"/>
      <c r="KIY645" s="61"/>
      <c r="KIZ645" s="104"/>
      <c r="KJA645" s="60"/>
      <c r="KJB645" s="61"/>
      <c r="KJC645" s="104"/>
      <c r="KJD645" s="60"/>
      <c r="KJE645" s="61"/>
      <c r="KJF645" s="104"/>
      <c r="KJG645" s="60"/>
      <c r="KJH645" s="61"/>
      <c r="KJI645" s="104"/>
      <c r="KJJ645" s="60"/>
      <c r="KJK645" s="61"/>
      <c r="KJL645" s="104"/>
      <c r="KJM645" s="60"/>
      <c r="KJN645" s="61"/>
      <c r="KJO645" s="104"/>
      <c r="KJP645" s="60"/>
      <c r="KJQ645" s="61"/>
      <c r="KJR645" s="104"/>
      <c r="KJS645" s="60"/>
      <c r="KJT645" s="61"/>
      <c r="KJU645" s="104"/>
      <c r="KJV645" s="60"/>
      <c r="KJW645" s="61"/>
      <c r="KJX645" s="104"/>
      <c r="KJY645" s="60"/>
      <c r="KJZ645" s="61"/>
      <c r="KKA645" s="104"/>
      <c r="KKB645" s="60"/>
      <c r="KKC645" s="61"/>
      <c r="KKD645" s="104"/>
      <c r="KKE645" s="60"/>
      <c r="KKF645" s="61"/>
      <c r="KKG645" s="104"/>
      <c r="KKH645" s="60"/>
      <c r="KKI645" s="61"/>
      <c r="KKJ645" s="104"/>
      <c r="KKK645" s="60"/>
      <c r="KKL645" s="61"/>
      <c r="KKM645" s="104"/>
      <c r="KKN645" s="60"/>
      <c r="KKO645" s="61"/>
      <c r="KKP645" s="104"/>
      <c r="KKQ645" s="60"/>
      <c r="KKR645" s="61"/>
      <c r="KKS645" s="104"/>
      <c r="KKT645" s="60"/>
      <c r="KKU645" s="61"/>
      <c r="KKV645" s="104"/>
      <c r="KKW645" s="60"/>
      <c r="KKX645" s="61"/>
      <c r="KKY645" s="104"/>
      <c r="KKZ645" s="60"/>
      <c r="KLA645" s="61"/>
      <c r="KLB645" s="104"/>
      <c r="KLC645" s="60"/>
      <c r="KLD645" s="61"/>
      <c r="KLE645" s="104"/>
      <c r="KLF645" s="60"/>
      <c r="KLG645" s="61"/>
      <c r="KLH645" s="104"/>
      <c r="KLI645" s="60"/>
      <c r="KLJ645" s="61"/>
      <c r="KLK645" s="104"/>
      <c r="KLL645" s="60"/>
      <c r="KLM645" s="61"/>
      <c r="KLN645" s="104"/>
      <c r="KLO645" s="60"/>
      <c r="KLP645" s="61"/>
      <c r="KLQ645" s="104"/>
      <c r="KLR645" s="60"/>
      <c r="KLS645" s="61"/>
      <c r="KLT645" s="104"/>
      <c r="KLU645" s="60"/>
      <c r="KLV645" s="61"/>
      <c r="KLW645" s="104"/>
      <c r="KLX645" s="60"/>
      <c r="KLY645" s="61"/>
      <c r="KLZ645" s="104"/>
      <c r="KMA645" s="60"/>
      <c r="KMB645" s="61"/>
      <c r="KMC645" s="104"/>
      <c r="KMD645" s="60"/>
      <c r="KME645" s="61"/>
      <c r="KMF645" s="104"/>
      <c r="KMG645" s="60"/>
      <c r="KMH645" s="61"/>
      <c r="KMI645" s="104"/>
      <c r="KMJ645" s="60"/>
      <c r="KMK645" s="61"/>
      <c r="KML645" s="104"/>
      <c r="KMM645" s="60"/>
      <c r="KMN645" s="61"/>
      <c r="KMO645" s="104"/>
      <c r="KMP645" s="60"/>
      <c r="KMQ645" s="61"/>
      <c r="KMR645" s="104"/>
      <c r="KMS645" s="60"/>
      <c r="KMT645" s="61"/>
      <c r="KMU645" s="104"/>
      <c r="KMV645" s="60"/>
      <c r="KMW645" s="61"/>
      <c r="KMX645" s="104"/>
      <c r="KMY645" s="60"/>
      <c r="KMZ645" s="61"/>
      <c r="KNA645" s="104"/>
      <c r="KNB645" s="60"/>
      <c r="KNC645" s="61"/>
      <c r="KND645" s="104"/>
      <c r="KNE645" s="60"/>
      <c r="KNF645" s="61"/>
      <c r="KNG645" s="104"/>
      <c r="KNH645" s="60"/>
      <c r="KNI645" s="61"/>
      <c r="KNJ645" s="104"/>
      <c r="KNK645" s="60"/>
      <c r="KNL645" s="61"/>
      <c r="KNM645" s="104"/>
      <c r="KNN645" s="60"/>
      <c r="KNO645" s="61"/>
      <c r="KNP645" s="104"/>
      <c r="KNQ645" s="60"/>
      <c r="KNR645" s="61"/>
      <c r="KNS645" s="104"/>
      <c r="KNT645" s="60"/>
      <c r="KNU645" s="61"/>
      <c r="KNV645" s="104"/>
      <c r="KNW645" s="60"/>
      <c r="KNX645" s="61"/>
      <c r="KNY645" s="104"/>
      <c r="KNZ645" s="60"/>
      <c r="KOA645" s="61"/>
      <c r="KOB645" s="104"/>
      <c r="KOC645" s="60"/>
      <c r="KOD645" s="61"/>
      <c r="KOE645" s="104"/>
      <c r="KOF645" s="60"/>
      <c r="KOG645" s="61"/>
      <c r="KOH645" s="104"/>
      <c r="KOI645" s="60"/>
      <c r="KOJ645" s="61"/>
      <c r="KOK645" s="104"/>
      <c r="KOL645" s="60"/>
      <c r="KOM645" s="61"/>
      <c r="KON645" s="104"/>
      <c r="KOO645" s="60"/>
      <c r="KOP645" s="61"/>
      <c r="KOQ645" s="104"/>
      <c r="KOR645" s="60"/>
      <c r="KOS645" s="61"/>
      <c r="KOT645" s="104"/>
      <c r="KOU645" s="60"/>
      <c r="KOV645" s="61"/>
      <c r="KOW645" s="104"/>
      <c r="KOX645" s="60"/>
      <c r="KOY645" s="61"/>
      <c r="KOZ645" s="104"/>
      <c r="KPA645" s="60"/>
      <c r="KPB645" s="61"/>
      <c r="KPC645" s="104"/>
      <c r="KPD645" s="60"/>
      <c r="KPE645" s="61"/>
      <c r="KPF645" s="104"/>
      <c r="KPG645" s="60"/>
      <c r="KPH645" s="61"/>
      <c r="KPI645" s="104"/>
      <c r="KPJ645" s="60"/>
      <c r="KPK645" s="61"/>
      <c r="KPL645" s="104"/>
      <c r="KPM645" s="60"/>
      <c r="KPN645" s="61"/>
      <c r="KPO645" s="104"/>
      <c r="KPP645" s="60"/>
      <c r="KPQ645" s="61"/>
      <c r="KPR645" s="104"/>
      <c r="KPS645" s="60"/>
      <c r="KPT645" s="61"/>
      <c r="KPU645" s="104"/>
      <c r="KPV645" s="60"/>
      <c r="KPW645" s="61"/>
      <c r="KPX645" s="104"/>
      <c r="KPY645" s="60"/>
      <c r="KPZ645" s="61"/>
      <c r="KQA645" s="104"/>
      <c r="KQB645" s="60"/>
      <c r="KQC645" s="61"/>
      <c r="KQD645" s="104"/>
      <c r="KQE645" s="60"/>
      <c r="KQF645" s="61"/>
      <c r="KQG645" s="104"/>
      <c r="KQH645" s="60"/>
      <c r="KQI645" s="61"/>
      <c r="KQJ645" s="104"/>
      <c r="KQK645" s="60"/>
      <c r="KQL645" s="61"/>
      <c r="KQM645" s="104"/>
      <c r="KQN645" s="60"/>
      <c r="KQO645" s="61"/>
      <c r="KQP645" s="104"/>
      <c r="KQQ645" s="60"/>
      <c r="KQR645" s="61"/>
      <c r="KQS645" s="104"/>
      <c r="KQT645" s="60"/>
      <c r="KQU645" s="61"/>
      <c r="KQV645" s="104"/>
      <c r="KQW645" s="60"/>
      <c r="KQX645" s="61"/>
      <c r="KQY645" s="104"/>
      <c r="KQZ645" s="60"/>
      <c r="KRA645" s="61"/>
      <c r="KRB645" s="104"/>
      <c r="KRC645" s="60"/>
      <c r="KRD645" s="61"/>
      <c r="KRE645" s="104"/>
      <c r="KRF645" s="60"/>
      <c r="KRG645" s="61"/>
      <c r="KRH645" s="104"/>
      <c r="KRI645" s="60"/>
      <c r="KRJ645" s="61"/>
      <c r="KRK645" s="104"/>
      <c r="KRL645" s="60"/>
      <c r="KRM645" s="61"/>
      <c r="KRN645" s="104"/>
      <c r="KRO645" s="60"/>
      <c r="KRP645" s="61"/>
      <c r="KRQ645" s="104"/>
      <c r="KRR645" s="60"/>
      <c r="KRS645" s="61"/>
      <c r="KRT645" s="104"/>
      <c r="KRU645" s="60"/>
      <c r="KRV645" s="61"/>
      <c r="KRW645" s="104"/>
      <c r="KRX645" s="60"/>
      <c r="KRY645" s="61"/>
      <c r="KRZ645" s="104"/>
      <c r="KSA645" s="60"/>
      <c r="KSB645" s="61"/>
      <c r="KSC645" s="104"/>
      <c r="KSD645" s="60"/>
      <c r="KSE645" s="61"/>
      <c r="KSF645" s="104"/>
      <c r="KSG645" s="60"/>
      <c r="KSH645" s="61"/>
      <c r="KSI645" s="104"/>
      <c r="KSJ645" s="60"/>
      <c r="KSK645" s="61"/>
      <c r="KSL645" s="104"/>
      <c r="KSM645" s="60"/>
      <c r="KSN645" s="61"/>
      <c r="KSO645" s="104"/>
      <c r="KSP645" s="60"/>
      <c r="KSQ645" s="61"/>
      <c r="KSR645" s="104"/>
      <c r="KSS645" s="60"/>
      <c r="KST645" s="61"/>
      <c r="KSU645" s="104"/>
      <c r="KSV645" s="60"/>
      <c r="KSW645" s="61"/>
      <c r="KSX645" s="104"/>
      <c r="KSY645" s="60"/>
      <c r="KSZ645" s="61"/>
      <c r="KTA645" s="104"/>
      <c r="KTB645" s="60"/>
      <c r="KTC645" s="61"/>
      <c r="KTD645" s="104"/>
      <c r="KTE645" s="60"/>
      <c r="KTF645" s="61"/>
      <c r="KTG645" s="104"/>
      <c r="KTH645" s="60"/>
      <c r="KTI645" s="61"/>
      <c r="KTJ645" s="104"/>
      <c r="KTK645" s="60"/>
      <c r="KTL645" s="61"/>
      <c r="KTM645" s="104"/>
      <c r="KTN645" s="60"/>
      <c r="KTO645" s="61"/>
      <c r="KTP645" s="104"/>
      <c r="KTQ645" s="60"/>
      <c r="KTR645" s="61"/>
      <c r="KTS645" s="104"/>
      <c r="KTT645" s="60"/>
      <c r="KTU645" s="61"/>
      <c r="KTV645" s="104"/>
      <c r="KTW645" s="60"/>
      <c r="KTX645" s="61"/>
      <c r="KTY645" s="104"/>
      <c r="KTZ645" s="60"/>
      <c r="KUA645" s="61"/>
      <c r="KUB645" s="104"/>
      <c r="KUC645" s="60"/>
      <c r="KUD645" s="61"/>
      <c r="KUE645" s="104"/>
      <c r="KUF645" s="60"/>
      <c r="KUG645" s="61"/>
      <c r="KUH645" s="104"/>
      <c r="KUI645" s="60"/>
      <c r="KUJ645" s="61"/>
      <c r="KUK645" s="104"/>
      <c r="KUL645" s="60"/>
      <c r="KUM645" s="61"/>
      <c r="KUN645" s="104"/>
      <c r="KUO645" s="60"/>
      <c r="KUP645" s="61"/>
      <c r="KUQ645" s="104"/>
      <c r="KUR645" s="60"/>
      <c r="KUS645" s="61"/>
      <c r="KUT645" s="104"/>
      <c r="KUU645" s="60"/>
      <c r="KUV645" s="61"/>
      <c r="KUW645" s="104"/>
      <c r="KUX645" s="60"/>
      <c r="KUY645" s="61"/>
      <c r="KUZ645" s="104"/>
      <c r="KVA645" s="60"/>
      <c r="KVB645" s="61"/>
      <c r="KVC645" s="104"/>
      <c r="KVD645" s="60"/>
      <c r="KVE645" s="61"/>
      <c r="KVF645" s="104"/>
      <c r="KVG645" s="60"/>
      <c r="KVH645" s="61"/>
      <c r="KVI645" s="104"/>
      <c r="KVJ645" s="60"/>
      <c r="KVK645" s="61"/>
      <c r="KVL645" s="104"/>
      <c r="KVM645" s="60"/>
      <c r="KVN645" s="61"/>
      <c r="KVO645" s="104"/>
      <c r="KVP645" s="60"/>
      <c r="KVQ645" s="61"/>
      <c r="KVR645" s="104"/>
      <c r="KVS645" s="60"/>
      <c r="KVT645" s="61"/>
      <c r="KVU645" s="104"/>
      <c r="KVV645" s="60"/>
      <c r="KVW645" s="61"/>
      <c r="KVX645" s="104"/>
      <c r="KVY645" s="60"/>
      <c r="KVZ645" s="61"/>
      <c r="KWA645" s="104"/>
      <c r="KWB645" s="60"/>
      <c r="KWC645" s="61"/>
      <c r="KWD645" s="104"/>
      <c r="KWE645" s="60"/>
      <c r="KWF645" s="61"/>
      <c r="KWG645" s="104"/>
      <c r="KWH645" s="60"/>
      <c r="KWI645" s="61"/>
      <c r="KWJ645" s="104"/>
      <c r="KWK645" s="60"/>
      <c r="KWL645" s="61"/>
      <c r="KWM645" s="104"/>
      <c r="KWN645" s="60"/>
      <c r="KWO645" s="61"/>
      <c r="KWP645" s="104"/>
      <c r="KWQ645" s="60"/>
      <c r="KWR645" s="61"/>
      <c r="KWS645" s="104"/>
      <c r="KWT645" s="60"/>
      <c r="KWU645" s="61"/>
      <c r="KWV645" s="104"/>
      <c r="KWW645" s="60"/>
      <c r="KWX645" s="61"/>
      <c r="KWY645" s="104"/>
      <c r="KWZ645" s="60"/>
      <c r="KXA645" s="61"/>
      <c r="KXB645" s="104"/>
      <c r="KXC645" s="60"/>
      <c r="KXD645" s="61"/>
      <c r="KXE645" s="104"/>
      <c r="KXF645" s="60"/>
      <c r="KXG645" s="61"/>
      <c r="KXH645" s="104"/>
      <c r="KXI645" s="60"/>
      <c r="KXJ645" s="61"/>
      <c r="KXK645" s="104"/>
      <c r="KXL645" s="60"/>
      <c r="KXM645" s="61"/>
      <c r="KXN645" s="104"/>
      <c r="KXO645" s="60"/>
      <c r="KXP645" s="61"/>
      <c r="KXQ645" s="104"/>
      <c r="KXR645" s="60"/>
      <c r="KXS645" s="61"/>
      <c r="KXT645" s="104"/>
      <c r="KXU645" s="60"/>
      <c r="KXV645" s="61"/>
      <c r="KXW645" s="104"/>
      <c r="KXX645" s="60"/>
      <c r="KXY645" s="61"/>
      <c r="KXZ645" s="104"/>
      <c r="KYA645" s="60"/>
      <c r="KYB645" s="61"/>
      <c r="KYC645" s="104"/>
      <c r="KYD645" s="60"/>
      <c r="KYE645" s="61"/>
      <c r="KYF645" s="104"/>
      <c r="KYG645" s="60"/>
      <c r="KYH645" s="61"/>
      <c r="KYI645" s="104"/>
      <c r="KYJ645" s="60"/>
      <c r="KYK645" s="61"/>
      <c r="KYL645" s="104"/>
      <c r="KYM645" s="60"/>
      <c r="KYN645" s="61"/>
      <c r="KYO645" s="104"/>
      <c r="KYP645" s="60"/>
      <c r="KYQ645" s="61"/>
      <c r="KYR645" s="104"/>
      <c r="KYS645" s="60"/>
      <c r="KYT645" s="61"/>
      <c r="KYU645" s="104"/>
      <c r="KYV645" s="60"/>
      <c r="KYW645" s="61"/>
      <c r="KYX645" s="104"/>
      <c r="KYY645" s="60"/>
      <c r="KYZ645" s="61"/>
      <c r="KZA645" s="104"/>
      <c r="KZB645" s="60"/>
      <c r="KZC645" s="61"/>
      <c r="KZD645" s="104"/>
      <c r="KZE645" s="60"/>
      <c r="KZF645" s="61"/>
      <c r="KZG645" s="104"/>
      <c r="KZH645" s="60"/>
      <c r="KZI645" s="61"/>
      <c r="KZJ645" s="104"/>
      <c r="KZK645" s="60"/>
      <c r="KZL645" s="61"/>
      <c r="KZM645" s="104"/>
      <c r="KZN645" s="60"/>
      <c r="KZO645" s="61"/>
      <c r="KZP645" s="104"/>
      <c r="KZQ645" s="60"/>
      <c r="KZR645" s="61"/>
      <c r="KZS645" s="104"/>
      <c r="KZT645" s="60"/>
      <c r="KZU645" s="61"/>
      <c r="KZV645" s="104"/>
      <c r="KZW645" s="60"/>
      <c r="KZX645" s="61"/>
      <c r="KZY645" s="104"/>
      <c r="KZZ645" s="60"/>
      <c r="LAA645" s="61"/>
      <c r="LAB645" s="104"/>
      <c r="LAC645" s="60"/>
      <c r="LAD645" s="61"/>
      <c r="LAE645" s="104"/>
      <c r="LAF645" s="60"/>
      <c r="LAG645" s="61"/>
      <c r="LAH645" s="104"/>
      <c r="LAI645" s="60"/>
      <c r="LAJ645" s="61"/>
      <c r="LAK645" s="104"/>
      <c r="LAL645" s="60"/>
      <c r="LAM645" s="61"/>
      <c r="LAN645" s="104"/>
      <c r="LAO645" s="60"/>
      <c r="LAP645" s="61"/>
      <c r="LAQ645" s="104"/>
      <c r="LAR645" s="60"/>
      <c r="LAS645" s="61"/>
      <c r="LAT645" s="104"/>
      <c r="LAU645" s="60"/>
      <c r="LAV645" s="61"/>
      <c r="LAW645" s="104"/>
      <c r="LAX645" s="60"/>
      <c r="LAY645" s="61"/>
      <c r="LAZ645" s="104"/>
      <c r="LBA645" s="60"/>
      <c r="LBB645" s="61"/>
      <c r="LBC645" s="104"/>
      <c r="LBD645" s="60"/>
      <c r="LBE645" s="61"/>
      <c r="LBF645" s="104"/>
      <c r="LBG645" s="60"/>
      <c r="LBH645" s="61"/>
      <c r="LBI645" s="104"/>
      <c r="LBJ645" s="60"/>
      <c r="LBK645" s="61"/>
      <c r="LBL645" s="104"/>
      <c r="LBM645" s="60"/>
      <c r="LBN645" s="61"/>
      <c r="LBO645" s="104"/>
      <c r="LBP645" s="60"/>
      <c r="LBQ645" s="61"/>
      <c r="LBR645" s="104"/>
      <c r="LBS645" s="60"/>
      <c r="LBT645" s="61"/>
      <c r="LBU645" s="104"/>
      <c r="LBV645" s="60"/>
      <c r="LBW645" s="61"/>
      <c r="LBX645" s="104"/>
      <c r="LBY645" s="60"/>
      <c r="LBZ645" s="61"/>
      <c r="LCA645" s="104"/>
      <c r="LCB645" s="60"/>
      <c r="LCC645" s="61"/>
      <c r="LCD645" s="104"/>
      <c r="LCE645" s="60"/>
      <c r="LCF645" s="61"/>
      <c r="LCG645" s="104"/>
      <c r="LCH645" s="60"/>
      <c r="LCI645" s="61"/>
      <c r="LCJ645" s="104"/>
      <c r="LCK645" s="60"/>
      <c r="LCL645" s="61"/>
      <c r="LCM645" s="104"/>
      <c r="LCN645" s="60"/>
      <c r="LCO645" s="61"/>
      <c r="LCP645" s="104"/>
      <c r="LCQ645" s="60"/>
      <c r="LCR645" s="61"/>
      <c r="LCS645" s="104"/>
      <c r="LCT645" s="60"/>
      <c r="LCU645" s="61"/>
      <c r="LCV645" s="104"/>
      <c r="LCW645" s="60"/>
      <c r="LCX645" s="61"/>
      <c r="LCY645" s="104"/>
      <c r="LCZ645" s="60"/>
      <c r="LDA645" s="61"/>
      <c r="LDB645" s="104"/>
      <c r="LDC645" s="60"/>
      <c r="LDD645" s="61"/>
      <c r="LDE645" s="104"/>
      <c r="LDF645" s="60"/>
      <c r="LDG645" s="61"/>
      <c r="LDH645" s="104"/>
      <c r="LDI645" s="60"/>
      <c r="LDJ645" s="61"/>
      <c r="LDK645" s="104"/>
      <c r="LDL645" s="60"/>
      <c r="LDM645" s="61"/>
      <c r="LDN645" s="104"/>
      <c r="LDO645" s="60"/>
      <c r="LDP645" s="61"/>
      <c r="LDQ645" s="104"/>
      <c r="LDR645" s="60"/>
      <c r="LDS645" s="61"/>
      <c r="LDT645" s="104"/>
      <c r="LDU645" s="60"/>
      <c r="LDV645" s="61"/>
      <c r="LDW645" s="104"/>
      <c r="LDX645" s="60"/>
      <c r="LDY645" s="61"/>
      <c r="LDZ645" s="104"/>
      <c r="LEA645" s="60"/>
      <c r="LEB645" s="61"/>
      <c r="LEC645" s="104"/>
      <c r="LED645" s="60"/>
      <c r="LEE645" s="61"/>
      <c r="LEF645" s="104"/>
      <c r="LEG645" s="60"/>
      <c r="LEH645" s="61"/>
      <c r="LEI645" s="104"/>
      <c r="LEJ645" s="60"/>
      <c r="LEK645" s="61"/>
      <c r="LEL645" s="104"/>
      <c r="LEM645" s="60"/>
      <c r="LEN645" s="61"/>
      <c r="LEO645" s="104"/>
      <c r="LEP645" s="60"/>
      <c r="LEQ645" s="61"/>
      <c r="LER645" s="104"/>
      <c r="LES645" s="60"/>
      <c r="LET645" s="61"/>
      <c r="LEU645" s="104"/>
      <c r="LEV645" s="60"/>
      <c r="LEW645" s="61"/>
      <c r="LEX645" s="104"/>
      <c r="LEY645" s="60"/>
      <c r="LEZ645" s="61"/>
      <c r="LFA645" s="104"/>
      <c r="LFB645" s="60"/>
      <c r="LFC645" s="61"/>
      <c r="LFD645" s="104"/>
      <c r="LFE645" s="60"/>
      <c r="LFF645" s="61"/>
      <c r="LFG645" s="104"/>
      <c r="LFH645" s="60"/>
      <c r="LFI645" s="61"/>
      <c r="LFJ645" s="104"/>
      <c r="LFK645" s="60"/>
      <c r="LFL645" s="61"/>
      <c r="LFM645" s="104"/>
      <c r="LFN645" s="60"/>
      <c r="LFO645" s="61"/>
      <c r="LFP645" s="104"/>
      <c r="LFQ645" s="60"/>
      <c r="LFR645" s="61"/>
      <c r="LFS645" s="104"/>
      <c r="LFT645" s="60"/>
      <c r="LFU645" s="61"/>
      <c r="LFV645" s="104"/>
      <c r="LFW645" s="60"/>
      <c r="LFX645" s="61"/>
      <c r="LFY645" s="104"/>
      <c r="LFZ645" s="60"/>
      <c r="LGA645" s="61"/>
      <c r="LGB645" s="104"/>
      <c r="LGC645" s="60"/>
      <c r="LGD645" s="61"/>
      <c r="LGE645" s="104"/>
      <c r="LGF645" s="60"/>
      <c r="LGG645" s="61"/>
      <c r="LGH645" s="104"/>
      <c r="LGI645" s="60"/>
      <c r="LGJ645" s="61"/>
      <c r="LGK645" s="104"/>
      <c r="LGL645" s="60"/>
      <c r="LGM645" s="61"/>
      <c r="LGN645" s="104"/>
      <c r="LGO645" s="60"/>
      <c r="LGP645" s="61"/>
      <c r="LGQ645" s="104"/>
      <c r="LGR645" s="60"/>
      <c r="LGS645" s="61"/>
      <c r="LGT645" s="104"/>
      <c r="LGU645" s="60"/>
      <c r="LGV645" s="61"/>
      <c r="LGW645" s="104"/>
      <c r="LGX645" s="60"/>
      <c r="LGY645" s="61"/>
      <c r="LGZ645" s="104"/>
      <c r="LHA645" s="60"/>
      <c r="LHB645" s="61"/>
      <c r="LHC645" s="104"/>
      <c r="LHD645" s="60"/>
      <c r="LHE645" s="61"/>
      <c r="LHF645" s="104"/>
      <c r="LHG645" s="60"/>
      <c r="LHH645" s="61"/>
      <c r="LHI645" s="104"/>
      <c r="LHJ645" s="60"/>
      <c r="LHK645" s="61"/>
      <c r="LHL645" s="104"/>
      <c r="LHM645" s="60"/>
      <c r="LHN645" s="61"/>
      <c r="LHO645" s="104"/>
      <c r="LHP645" s="60"/>
      <c r="LHQ645" s="61"/>
      <c r="LHR645" s="104"/>
      <c r="LHS645" s="60"/>
      <c r="LHT645" s="61"/>
      <c r="LHU645" s="104"/>
      <c r="LHV645" s="60"/>
      <c r="LHW645" s="61"/>
      <c r="LHX645" s="104"/>
      <c r="LHY645" s="60"/>
      <c r="LHZ645" s="61"/>
      <c r="LIA645" s="104"/>
      <c r="LIB645" s="60"/>
      <c r="LIC645" s="61"/>
      <c r="LID645" s="104"/>
      <c r="LIE645" s="60"/>
      <c r="LIF645" s="61"/>
      <c r="LIG645" s="104"/>
      <c r="LIH645" s="60"/>
      <c r="LII645" s="61"/>
      <c r="LIJ645" s="104"/>
      <c r="LIK645" s="60"/>
      <c r="LIL645" s="61"/>
      <c r="LIM645" s="104"/>
      <c r="LIN645" s="60"/>
      <c r="LIO645" s="61"/>
      <c r="LIP645" s="104"/>
      <c r="LIQ645" s="60"/>
      <c r="LIR645" s="61"/>
      <c r="LIS645" s="104"/>
      <c r="LIT645" s="60"/>
      <c r="LIU645" s="61"/>
      <c r="LIV645" s="104"/>
      <c r="LIW645" s="60"/>
      <c r="LIX645" s="61"/>
      <c r="LIY645" s="104"/>
      <c r="LIZ645" s="60"/>
      <c r="LJA645" s="61"/>
      <c r="LJB645" s="104"/>
      <c r="LJC645" s="60"/>
      <c r="LJD645" s="61"/>
      <c r="LJE645" s="104"/>
      <c r="LJF645" s="60"/>
      <c r="LJG645" s="61"/>
      <c r="LJH645" s="104"/>
      <c r="LJI645" s="60"/>
      <c r="LJJ645" s="61"/>
      <c r="LJK645" s="104"/>
      <c r="LJL645" s="60"/>
      <c r="LJM645" s="61"/>
      <c r="LJN645" s="104"/>
      <c r="LJO645" s="60"/>
      <c r="LJP645" s="61"/>
      <c r="LJQ645" s="104"/>
      <c r="LJR645" s="60"/>
      <c r="LJS645" s="61"/>
      <c r="LJT645" s="104"/>
      <c r="LJU645" s="60"/>
      <c r="LJV645" s="61"/>
      <c r="LJW645" s="104"/>
      <c r="LJX645" s="60"/>
      <c r="LJY645" s="61"/>
      <c r="LJZ645" s="104"/>
      <c r="LKA645" s="60"/>
      <c r="LKB645" s="61"/>
      <c r="LKC645" s="104"/>
      <c r="LKD645" s="60"/>
      <c r="LKE645" s="61"/>
      <c r="LKF645" s="104"/>
      <c r="LKG645" s="60"/>
      <c r="LKH645" s="61"/>
      <c r="LKI645" s="104"/>
      <c r="LKJ645" s="60"/>
      <c r="LKK645" s="61"/>
      <c r="LKL645" s="104"/>
      <c r="LKM645" s="60"/>
      <c r="LKN645" s="61"/>
      <c r="LKO645" s="104"/>
      <c r="LKP645" s="60"/>
      <c r="LKQ645" s="61"/>
      <c r="LKR645" s="104"/>
      <c r="LKS645" s="60"/>
      <c r="LKT645" s="61"/>
      <c r="LKU645" s="104"/>
      <c r="LKV645" s="60"/>
      <c r="LKW645" s="61"/>
      <c r="LKX645" s="104"/>
      <c r="LKY645" s="60"/>
      <c r="LKZ645" s="61"/>
      <c r="LLA645" s="104"/>
      <c r="LLB645" s="60"/>
      <c r="LLC645" s="61"/>
      <c r="LLD645" s="104"/>
      <c r="LLE645" s="60"/>
      <c r="LLF645" s="61"/>
      <c r="LLG645" s="104"/>
      <c r="LLH645" s="60"/>
      <c r="LLI645" s="61"/>
      <c r="LLJ645" s="104"/>
      <c r="LLK645" s="60"/>
      <c r="LLL645" s="61"/>
      <c r="LLM645" s="104"/>
      <c r="LLN645" s="60"/>
      <c r="LLO645" s="61"/>
      <c r="LLP645" s="104"/>
      <c r="LLQ645" s="60"/>
      <c r="LLR645" s="61"/>
      <c r="LLS645" s="104"/>
      <c r="LLT645" s="60"/>
      <c r="LLU645" s="61"/>
      <c r="LLV645" s="104"/>
      <c r="LLW645" s="60"/>
      <c r="LLX645" s="61"/>
      <c r="LLY645" s="104"/>
      <c r="LLZ645" s="60"/>
      <c r="LMA645" s="61"/>
      <c r="LMB645" s="104"/>
      <c r="LMC645" s="60"/>
      <c r="LMD645" s="61"/>
      <c r="LME645" s="104"/>
      <c r="LMF645" s="60"/>
      <c r="LMG645" s="61"/>
      <c r="LMH645" s="104"/>
      <c r="LMI645" s="60"/>
      <c r="LMJ645" s="61"/>
      <c r="LMK645" s="104"/>
      <c r="LML645" s="60"/>
      <c r="LMM645" s="61"/>
      <c r="LMN645" s="104"/>
      <c r="LMO645" s="60"/>
      <c r="LMP645" s="61"/>
      <c r="LMQ645" s="104"/>
      <c r="LMR645" s="60"/>
      <c r="LMS645" s="61"/>
      <c r="LMT645" s="104"/>
      <c r="LMU645" s="60"/>
      <c r="LMV645" s="61"/>
      <c r="LMW645" s="104"/>
      <c r="LMX645" s="60"/>
      <c r="LMY645" s="61"/>
      <c r="LMZ645" s="104"/>
      <c r="LNA645" s="60"/>
      <c r="LNB645" s="61"/>
      <c r="LNC645" s="104"/>
      <c r="LND645" s="60"/>
      <c r="LNE645" s="61"/>
      <c r="LNF645" s="104"/>
      <c r="LNG645" s="60"/>
      <c r="LNH645" s="61"/>
      <c r="LNI645" s="104"/>
      <c r="LNJ645" s="60"/>
      <c r="LNK645" s="61"/>
      <c r="LNL645" s="104"/>
      <c r="LNM645" s="60"/>
      <c r="LNN645" s="61"/>
      <c r="LNO645" s="104"/>
      <c r="LNP645" s="60"/>
      <c r="LNQ645" s="61"/>
      <c r="LNR645" s="104"/>
      <c r="LNS645" s="60"/>
      <c r="LNT645" s="61"/>
      <c r="LNU645" s="104"/>
      <c r="LNV645" s="60"/>
      <c r="LNW645" s="61"/>
      <c r="LNX645" s="104"/>
      <c r="LNY645" s="60"/>
      <c r="LNZ645" s="61"/>
      <c r="LOA645" s="104"/>
      <c r="LOB645" s="60"/>
      <c r="LOC645" s="61"/>
      <c r="LOD645" s="104"/>
      <c r="LOE645" s="60"/>
      <c r="LOF645" s="61"/>
      <c r="LOG645" s="104"/>
      <c r="LOH645" s="60"/>
      <c r="LOI645" s="61"/>
      <c r="LOJ645" s="104"/>
      <c r="LOK645" s="60"/>
      <c r="LOL645" s="61"/>
      <c r="LOM645" s="104"/>
      <c r="LON645" s="60"/>
      <c r="LOO645" s="61"/>
      <c r="LOP645" s="104"/>
      <c r="LOQ645" s="60"/>
      <c r="LOR645" s="61"/>
      <c r="LOS645" s="104"/>
      <c r="LOT645" s="60"/>
      <c r="LOU645" s="61"/>
      <c r="LOV645" s="104"/>
      <c r="LOW645" s="60"/>
      <c r="LOX645" s="61"/>
      <c r="LOY645" s="104"/>
      <c r="LOZ645" s="60"/>
      <c r="LPA645" s="61"/>
      <c r="LPB645" s="104"/>
      <c r="LPC645" s="60"/>
      <c r="LPD645" s="61"/>
      <c r="LPE645" s="104"/>
      <c r="LPF645" s="60"/>
      <c r="LPG645" s="61"/>
      <c r="LPH645" s="104"/>
      <c r="LPI645" s="60"/>
      <c r="LPJ645" s="61"/>
      <c r="LPK645" s="104"/>
      <c r="LPL645" s="60"/>
      <c r="LPM645" s="61"/>
      <c r="LPN645" s="104"/>
      <c r="LPO645" s="60"/>
      <c r="LPP645" s="61"/>
      <c r="LPQ645" s="104"/>
      <c r="LPR645" s="60"/>
      <c r="LPS645" s="61"/>
      <c r="LPT645" s="104"/>
      <c r="LPU645" s="60"/>
      <c r="LPV645" s="61"/>
      <c r="LPW645" s="104"/>
      <c r="LPX645" s="60"/>
      <c r="LPY645" s="61"/>
      <c r="LPZ645" s="104"/>
      <c r="LQA645" s="60"/>
      <c r="LQB645" s="61"/>
      <c r="LQC645" s="104"/>
      <c r="LQD645" s="60"/>
      <c r="LQE645" s="61"/>
      <c r="LQF645" s="104"/>
      <c r="LQG645" s="60"/>
      <c r="LQH645" s="61"/>
      <c r="LQI645" s="104"/>
      <c r="LQJ645" s="60"/>
      <c r="LQK645" s="61"/>
      <c r="LQL645" s="104"/>
      <c r="LQM645" s="60"/>
      <c r="LQN645" s="61"/>
      <c r="LQO645" s="104"/>
      <c r="LQP645" s="60"/>
      <c r="LQQ645" s="61"/>
      <c r="LQR645" s="104"/>
      <c r="LQS645" s="60"/>
      <c r="LQT645" s="61"/>
      <c r="LQU645" s="104"/>
      <c r="LQV645" s="60"/>
      <c r="LQW645" s="61"/>
      <c r="LQX645" s="104"/>
      <c r="LQY645" s="60"/>
      <c r="LQZ645" s="61"/>
      <c r="LRA645" s="104"/>
      <c r="LRB645" s="60"/>
      <c r="LRC645" s="61"/>
      <c r="LRD645" s="104"/>
      <c r="LRE645" s="60"/>
      <c r="LRF645" s="61"/>
      <c r="LRG645" s="104"/>
      <c r="LRH645" s="60"/>
      <c r="LRI645" s="61"/>
      <c r="LRJ645" s="104"/>
      <c r="LRK645" s="60"/>
      <c r="LRL645" s="61"/>
      <c r="LRM645" s="104"/>
      <c r="LRN645" s="60"/>
      <c r="LRO645" s="61"/>
      <c r="LRP645" s="104"/>
      <c r="LRQ645" s="60"/>
      <c r="LRR645" s="61"/>
      <c r="LRS645" s="104"/>
      <c r="LRT645" s="60"/>
      <c r="LRU645" s="61"/>
      <c r="LRV645" s="104"/>
      <c r="LRW645" s="60"/>
      <c r="LRX645" s="61"/>
      <c r="LRY645" s="104"/>
      <c r="LRZ645" s="60"/>
      <c r="LSA645" s="61"/>
      <c r="LSB645" s="104"/>
      <c r="LSC645" s="60"/>
      <c r="LSD645" s="61"/>
      <c r="LSE645" s="104"/>
      <c r="LSF645" s="60"/>
      <c r="LSG645" s="61"/>
      <c r="LSH645" s="104"/>
      <c r="LSI645" s="60"/>
      <c r="LSJ645" s="61"/>
      <c r="LSK645" s="104"/>
      <c r="LSL645" s="60"/>
      <c r="LSM645" s="61"/>
      <c r="LSN645" s="104"/>
      <c r="LSO645" s="60"/>
      <c r="LSP645" s="61"/>
      <c r="LSQ645" s="104"/>
      <c r="LSR645" s="60"/>
      <c r="LSS645" s="61"/>
      <c r="LST645" s="104"/>
      <c r="LSU645" s="60"/>
      <c r="LSV645" s="61"/>
      <c r="LSW645" s="104"/>
      <c r="LSX645" s="60"/>
      <c r="LSY645" s="61"/>
      <c r="LSZ645" s="104"/>
      <c r="LTA645" s="60"/>
      <c r="LTB645" s="61"/>
      <c r="LTC645" s="104"/>
      <c r="LTD645" s="60"/>
      <c r="LTE645" s="61"/>
      <c r="LTF645" s="104"/>
      <c r="LTG645" s="60"/>
      <c r="LTH645" s="61"/>
      <c r="LTI645" s="104"/>
      <c r="LTJ645" s="60"/>
      <c r="LTK645" s="61"/>
      <c r="LTL645" s="104"/>
      <c r="LTM645" s="60"/>
      <c r="LTN645" s="61"/>
      <c r="LTO645" s="104"/>
      <c r="LTP645" s="60"/>
      <c r="LTQ645" s="61"/>
      <c r="LTR645" s="104"/>
      <c r="LTS645" s="60"/>
      <c r="LTT645" s="61"/>
      <c r="LTU645" s="104"/>
      <c r="LTV645" s="60"/>
      <c r="LTW645" s="61"/>
      <c r="LTX645" s="104"/>
      <c r="LTY645" s="60"/>
      <c r="LTZ645" s="61"/>
      <c r="LUA645" s="104"/>
      <c r="LUB645" s="60"/>
      <c r="LUC645" s="61"/>
      <c r="LUD645" s="104"/>
      <c r="LUE645" s="60"/>
      <c r="LUF645" s="61"/>
      <c r="LUG645" s="104"/>
      <c r="LUH645" s="60"/>
      <c r="LUI645" s="61"/>
      <c r="LUJ645" s="104"/>
      <c r="LUK645" s="60"/>
      <c r="LUL645" s="61"/>
      <c r="LUM645" s="104"/>
      <c r="LUN645" s="60"/>
      <c r="LUO645" s="61"/>
      <c r="LUP645" s="104"/>
      <c r="LUQ645" s="60"/>
      <c r="LUR645" s="61"/>
      <c r="LUS645" s="104"/>
      <c r="LUT645" s="60"/>
      <c r="LUU645" s="61"/>
      <c r="LUV645" s="104"/>
      <c r="LUW645" s="60"/>
      <c r="LUX645" s="61"/>
      <c r="LUY645" s="104"/>
      <c r="LUZ645" s="60"/>
      <c r="LVA645" s="61"/>
      <c r="LVB645" s="104"/>
      <c r="LVC645" s="60"/>
      <c r="LVD645" s="61"/>
      <c r="LVE645" s="104"/>
      <c r="LVF645" s="60"/>
      <c r="LVG645" s="61"/>
      <c r="LVH645" s="104"/>
      <c r="LVI645" s="60"/>
      <c r="LVJ645" s="61"/>
      <c r="LVK645" s="104"/>
      <c r="LVL645" s="60"/>
      <c r="LVM645" s="61"/>
      <c r="LVN645" s="104"/>
      <c r="LVO645" s="60"/>
      <c r="LVP645" s="61"/>
      <c r="LVQ645" s="104"/>
      <c r="LVR645" s="60"/>
      <c r="LVS645" s="61"/>
      <c r="LVT645" s="104"/>
      <c r="LVU645" s="60"/>
      <c r="LVV645" s="61"/>
      <c r="LVW645" s="104"/>
      <c r="LVX645" s="60"/>
      <c r="LVY645" s="61"/>
      <c r="LVZ645" s="104"/>
      <c r="LWA645" s="60"/>
      <c r="LWB645" s="61"/>
      <c r="LWC645" s="104"/>
      <c r="LWD645" s="60"/>
      <c r="LWE645" s="61"/>
      <c r="LWF645" s="104"/>
      <c r="LWG645" s="60"/>
      <c r="LWH645" s="61"/>
      <c r="LWI645" s="104"/>
      <c r="LWJ645" s="60"/>
      <c r="LWK645" s="61"/>
      <c r="LWL645" s="104"/>
      <c r="LWM645" s="60"/>
      <c r="LWN645" s="61"/>
      <c r="LWO645" s="104"/>
      <c r="LWP645" s="60"/>
      <c r="LWQ645" s="61"/>
      <c r="LWR645" s="104"/>
      <c r="LWS645" s="60"/>
      <c r="LWT645" s="61"/>
      <c r="LWU645" s="104"/>
      <c r="LWV645" s="60"/>
      <c r="LWW645" s="61"/>
      <c r="LWX645" s="104"/>
      <c r="LWY645" s="60"/>
      <c r="LWZ645" s="61"/>
      <c r="LXA645" s="104"/>
      <c r="LXB645" s="60"/>
      <c r="LXC645" s="61"/>
      <c r="LXD645" s="104"/>
      <c r="LXE645" s="60"/>
      <c r="LXF645" s="61"/>
      <c r="LXG645" s="104"/>
      <c r="LXH645" s="60"/>
      <c r="LXI645" s="61"/>
      <c r="LXJ645" s="104"/>
      <c r="LXK645" s="60"/>
      <c r="LXL645" s="61"/>
      <c r="LXM645" s="104"/>
      <c r="LXN645" s="60"/>
      <c r="LXO645" s="61"/>
      <c r="LXP645" s="104"/>
      <c r="LXQ645" s="60"/>
      <c r="LXR645" s="61"/>
      <c r="LXS645" s="104"/>
      <c r="LXT645" s="60"/>
      <c r="LXU645" s="61"/>
      <c r="LXV645" s="104"/>
      <c r="LXW645" s="60"/>
      <c r="LXX645" s="61"/>
      <c r="LXY645" s="104"/>
      <c r="LXZ645" s="60"/>
      <c r="LYA645" s="61"/>
      <c r="LYB645" s="104"/>
      <c r="LYC645" s="60"/>
      <c r="LYD645" s="61"/>
      <c r="LYE645" s="104"/>
      <c r="LYF645" s="60"/>
      <c r="LYG645" s="61"/>
      <c r="LYH645" s="104"/>
      <c r="LYI645" s="60"/>
      <c r="LYJ645" s="61"/>
      <c r="LYK645" s="104"/>
      <c r="LYL645" s="60"/>
      <c r="LYM645" s="61"/>
      <c r="LYN645" s="104"/>
      <c r="LYO645" s="60"/>
      <c r="LYP645" s="61"/>
      <c r="LYQ645" s="104"/>
      <c r="LYR645" s="60"/>
      <c r="LYS645" s="61"/>
      <c r="LYT645" s="104"/>
      <c r="LYU645" s="60"/>
      <c r="LYV645" s="61"/>
      <c r="LYW645" s="104"/>
      <c r="LYX645" s="60"/>
      <c r="LYY645" s="61"/>
      <c r="LYZ645" s="104"/>
      <c r="LZA645" s="60"/>
      <c r="LZB645" s="61"/>
      <c r="LZC645" s="104"/>
      <c r="LZD645" s="60"/>
      <c r="LZE645" s="61"/>
      <c r="LZF645" s="104"/>
      <c r="LZG645" s="60"/>
      <c r="LZH645" s="61"/>
      <c r="LZI645" s="104"/>
      <c r="LZJ645" s="60"/>
      <c r="LZK645" s="61"/>
      <c r="LZL645" s="104"/>
      <c r="LZM645" s="60"/>
      <c r="LZN645" s="61"/>
      <c r="LZO645" s="104"/>
      <c r="LZP645" s="60"/>
      <c r="LZQ645" s="61"/>
      <c r="LZR645" s="104"/>
      <c r="LZS645" s="60"/>
      <c r="LZT645" s="61"/>
      <c r="LZU645" s="104"/>
      <c r="LZV645" s="60"/>
      <c r="LZW645" s="61"/>
      <c r="LZX645" s="104"/>
      <c r="LZY645" s="60"/>
      <c r="LZZ645" s="61"/>
      <c r="MAA645" s="104"/>
      <c r="MAB645" s="60"/>
      <c r="MAC645" s="61"/>
      <c r="MAD645" s="104"/>
      <c r="MAE645" s="60"/>
      <c r="MAF645" s="61"/>
      <c r="MAG645" s="104"/>
      <c r="MAH645" s="60"/>
      <c r="MAI645" s="61"/>
      <c r="MAJ645" s="104"/>
      <c r="MAK645" s="60"/>
      <c r="MAL645" s="61"/>
      <c r="MAM645" s="104"/>
      <c r="MAN645" s="60"/>
      <c r="MAO645" s="61"/>
      <c r="MAP645" s="104"/>
      <c r="MAQ645" s="60"/>
      <c r="MAR645" s="61"/>
      <c r="MAS645" s="104"/>
      <c r="MAT645" s="60"/>
      <c r="MAU645" s="61"/>
      <c r="MAV645" s="104"/>
      <c r="MAW645" s="60"/>
      <c r="MAX645" s="61"/>
      <c r="MAY645" s="104"/>
      <c r="MAZ645" s="60"/>
      <c r="MBA645" s="61"/>
      <c r="MBB645" s="104"/>
      <c r="MBC645" s="60"/>
      <c r="MBD645" s="61"/>
      <c r="MBE645" s="104"/>
      <c r="MBF645" s="60"/>
      <c r="MBG645" s="61"/>
      <c r="MBH645" s="104"/>
      <c r="MBI645" s="60"/>
      <c r="MBJ645" s="61"/>
      <c r="MBK645" s="104"/>
      <c r="MBL645" s="60"/>
      <c r="MBM645" s="61"/>
      <c r="MBN645" s="104"/>
      <c r="MBO645" s="60"/>
      <c r="MBP645" s="61"/>
      <c r="MBQ645" s="104"/>
      <c r="MBR645" s="60"/>
      <c r="MBS645" s="61"/>
      <c r="MBT645" s="104"/>
      <c r="MBU645" s="60"/>
      <c r="MBV645" s="61"/>
      <c r="MBW645" s="104"/>
      <c r="MBX645" s="60"/>
      <c r="MBY645" s="61"/>
      <c r="MBZ645" s="104"/>
      <c r="MCA645" s="60"/>
      <c r="MCB645" s="61"/>
      <c r="MCC645" s="104"/>
      <c r="MCD645" s="60"/>
      <c r="MCE645" s="61"/>
      <c r="MCF645" s="104"/>
      <c r="MCG645" s="60"/>
      <c r="MCH645" s="61"/>
      <c r="MCI645" s="104"/>
      <c r="MCJ645" s="60"/>
      <c r="MCK645" s="61"/>
      <c r="MCL645" s="104"/>
      <c r="MCM645" s="60"/>
      <c r="MCN645" s="61"/>
      <c r="MCO645" s="104"/>
      <c r="MCP645" s="60"/>
      <c r="MCQ645" s="61"/>
      <c r="MCR645" s="104"/>
      <c r="MCS645" s="60"/>
      <c r="MCT645" s="61"/>
      <c r="MCU645" s="104"/>
      <c r="MCV645" s="60"/>
      <c r="MCW645" s="61"/>
      <c r="MCX645" s="104"/>
      <c r="MCY645" s="60"/>
      <c r="MCZ645" s="61"/>
      <c r="MDA645" s="104"/>
      <c r="MDB645" s="60"/>
      <c r="MDC645" s="61"/>
      <c r="MDD645" s="104"/>
      <c r="MDE645" s="60"/>
      <c r="MDF645" s="61"/>
      <c r="MDG645" s="104"/>
      <c r="MDH645" s="60"/>
      <c r="MDI645" s="61"/>
      <c r="MDJ645" s="104"/>
      <c r="MDK645" s="60"/>
      <c r="MDL645" s="61"/>
      <c r="MDM645" s="104"/>
      <c r="MDN645" s="60"/>
      <c r="MDO645" s="61"/>
      <c r="MDP645" s="104"/>
      <c r="MDQ645" s="60"/>
      <c r="MDR645" s="61"/>
      <c r="MDS645" s="104"/>
      <c r="MDT645" s="60"/>
      <c r="MDU645" s="61"/>
      <c r="MDV645" s="104"/>
      <c r="MDW645" s="60"/>
      <c r="MDX645" s="61"/>
      <c r="MDY645" s="104"/>
      <c r="MDZ645" s="60"/>
      <c r="MEA645" s="61"/>
      <c r="MEB645" s="104"/>
      <c r="MEC645" s="60"/>
      <c r="MED645" s="61"/>
      <c r="MEE645" s="104"/>
      <c r="MEF645" s="60"/>
      <c r="MEG645" s="61"/>
      <c r="MEH645" s="104"/>
      <c r="MEI645" s="60"/>
      <c r="MEJ645" s="61"/>
      <c r="MEK645" s="104"/>
      <c r="MEL645" s="60"/>
      <c r="MEM645" s="61"/>
      <c r="MEN645" s="104"/>
      <c r="MEO645" s="60"/>
      <c r="MEP645" s="61"/>
      <c r="MEQ645" s="104"/>
      <c r="MER645" s="60"/>
      <c r="MES645" s="61"/>
      <c r="MET645" s="104"/>
      <c r="MEU645" s="60"/>
      <c r="MEV645" s="61"/>
      <c r="MEW645" s="104"/>
      <c r="MEX645" s="60"/>
      <c r="MEY645" s="61"/>
      <c r="MEZ645" s="104"/>
      <c r="MFA645" s="60"/>
      <c r="MFB645" s="61"/>
      <c r="MFC645" s="104"/>
      <c r="MFD645" s="60"/>
      <c r="MFE645" s="61"/>
      <c r="MFF645" s="104"/>
      <c r="MFG645" s="60"/>
      <c r="MFH645" s="61"/>
      <c r="MFI645" s="104"/>
      <c r="MFJ645" s="60"/>
      <c r="MFK645" s="61"/>
      <c r="MFL645" s="104"/>
      <c r="MFM645" s="60"/>
      <c r="MFN645" s="61"/>
      <c r="MFO645" s="104"/>
      <c r="MFP645" s="60"/>
      <c r="MFQ645" s="61"/>
      <c r="MFR645" s="104"/>
      <c r="MFS645" s="60"/>
      <c r="MFT645" s="61"/>
      <c r="MFU645" s="104"/>
      <c r="MFV645" s="60"/>
      <c r="MFW645" s="61"/>
      <c r="MFX645" s="104"/>
      <c r="MFY645" s="60"/>
      <c r="MFZ645" s="61"/>
      <c r="MGA645" s="104"/>
      <c r="MGB645" s="60"/>
      <c r="MGC645" s="61"/>
      <c r="MGD645" s="104"/>
      <c r="MGE645" s="60"/>
      <c r="MGF645" s="61"/>
      <c r="MGG645" s="104"/>
      <c r="MGH645" s="60"/>
      <c r="MGI645" s="61"/>
      <c r="MGJ645" s="104"/>
      <c r="MGK645" s="60"/>
      <c r="MGL645" s="61"/>
      <c r="MGM645" s="104"/>
      <c r="MGN645" s="60"/>
      <c r="MGO645" s="61"/>
      <c r="MGP645" s="104"/>
      <c r="MGQ645" s="60"/>
      <c r="MGR645" s="61"/>
      <c r="MGS645" s="104"/>
      <c r="MGT645" s="60"/>
      <c r="MGU645" s="61"/>
      <c r="MGV645" s="104"/>
      <c r="MGW645" s="60"/>
      <c r="MGX645" s="61"/>
      <c r="MGY645" s="104"/>
      <c r="MGZ645" s="60"/>
      <c r="MHA645" s="61"/>
      <c r="MHB645" s="104"/>
      <c r="MHC645" s="60"/>
      <c r="MHD645" s="61"/>
      <c r="MHE645" s="104"/>
      <c r="MHF645" s="60"/>
      <c r="MHG645" s="61"/>
      <c r="MHH645" s="104"/>
      <c r="MHI645" s="60"/>
      <c r="MHJ645" s="61"/>
      <c r="MHK645" s="104"/>
      <c r="MHL645" s="60"/>
      <c r="MHM645" s="61"/>
      <c r="MHN645" s="104"/>
      <c r="MHO645" s="60"/>
      <c r="MHP645" s="61"/>
      <c r="MHQ645" s="104"/>
      <c r="MHR645" s="60"/>
      <c r="MHS645" s="61"/>
      <c r="MHT645" s="104"/>
      <c r="MHU645" s="60"/>
      <c r="MHV645" s="61"/>
      <c r="MHW645" s="104"/>
      <c r="MHX645" s="60"/>
      <c r="MHY645" s="61"/>
      <c r="MHZ645" s="104"/>
      <c r="MIA645" s="60"/>
      <c r="MIB645" s="61"/>
      <c r="MIC645" s="104"/>
      <c r="MID645" s="60"/>
      <c r="MIE645" s="61"/>
      <c r="MIF645" s="104"/>
      <c r="MIG645" s="60"/>
      <c r="MIH645" s="61"/>
      <c r="MII645" s="104"/>
      <c r="MIJ645" s="60"/>
      <c r="MIK645" s="61"/>
      <c r="MIL645" s="104"/>
      <c r="MIM645" s="60"/>
      <c r="MIN645" s="61"/>
      <c r="MIO645" s="104"/>
      <c r="MIP645" s="60"/>
      <c r="MIQ645" s="61"/>
      <c r="MIR645" s="104"/>
      <c r="MIS645" s="60"/>
      <c r="MIT645" s="61"/>
      <c r="MIU645" s="104"/>
      <c r="MIV645" s="60"/>
      <c r="MIW645" s="61"/>
      <c r="MIX645" s="104"/>
      <c r="MIY645" s="60"/>
      <c r="MIZ645" s="61"/>
      <c r="MJA645" s="104"/>
      <c r="MJB645" s="60"/>
      <c r="MJC645" s="61"/>
      <c r="MJD645" s="104"/>
      <c r="MJE645" s="60"/>
      <c r="MJF645" s="61"/>
      <c r="MJG645" s="104"/>
      <c r="MJH645" s="60"/>
      <c r="MJI645" s="61"/>
      <c r="MJJ645" s="104"/>
      <c r="MJK645" s="60"/>
      <c r="MJL645" s="61"/>
      <c r="MJM645" s="104"/>
      <c r="MJN645" s="60"/>
      <c r="MJO645" s="61"/>
      <c r="MJP645" s="104"/>
      <c r="MJQ645" s="60"/>
      <c r="MJR645" s="61"/>
      <c r="MJS645" s="104"/>
      <c r="MJT645" s="60"/>
      <c r="MJU645" s="61"/>
      <c r="MJV645" s="104"/>
      <c r="MJW645" s="60"/>
      <c r="MJX645" s="61"/>
      <c r="MJY645" s="104"/>
      <c r="MJZ645" s="60"/>
      <c r="MKA645" s="61"/>
      <c r="MKB645" s="104"/>
      <c r="MKC645" s="60"/>
      <c r="MKD645" s="61"/>
      <c r="MKE645" s="104"/>
      <c r="MKF645" s="60"/>
      <c r="MKG645" s="61"/>
      <c r="MKH645" s="104"/>
      <c r="MKI645" s="60"/>
      <c r="MKJ645" s="61"/>
      <c r="MKK645" s="104"/>
      <c r="MKL645" s="60"/>
      <c r="MKM645" s="61"/>
      <c r="MKN645" s="104"/>
      <c r="MKO645" s="60"/>
      <c r="MKP645" s="61"/>
      <c r="MKQ645" s="104"/>
      <c r="MKR645" s="60"/>
      <c r="MKS645" s="61"/>
      <c r="MKT645" s="104"/>
      <c r="MKU645" s="60"/>
      <c r="MKV645" s="61"/>
      <c r="MKW645" s="104"/>
      <c r="MKX645" s="60"/>
      <c r="MKY645" s="61"/>
      <c r="MKZ645" s="104"/>
      <c r="MLA645" s="60"/>
      <c r="MLB645" s="61"/>
      <c r="MLC645" s="104"/>
      <c r="MLD645" s="60"/>
      <c r="MLE645" s="61"/>
      <c r="MLF645" s="104"/>
      <c r="MLG645" s="60"/>
      <c r="MLH645" s="61"/>
      <c r="MLI645" s="104"/>
      <c r="MLJ645" s="60"/>
      <c r="MLK645" s="61"/>
      <c r="MLL645" s="104"/>
      <c r="MLM645" s="60"/>
      <c r="MLN645" s="61"/>
      <c r="MLO645" s="104"/>
      <c r="MLP645" s="60"/>
      <c r="MLQ645" s="61"/>
      <c r="MLR645" s="104"/>
      <c r="MLS645" s="60"/>
      <c r="MLT645" s="61"/>
      <c r="MLU645" s="104"/>
      <c r="MLV645" s="60"/>
      <c r="MLW645" s="61"/>
      <c r="MLX645" s="104"/>
      <c r="MLY645" s="60"/>
      <c r="MLZ645" s="61"/>
      <c r="MMA645" s="104"/>
      <c r="MMB645" s="60"/>
      <c r="MMC645" s="61"/>
      <c r="MMD645" s="104"/>
      <c r="MME645" s="60"/>
      <c r="MMF645" s="61"/>
      <c r="MMG645" s="104"/>
      <c r="MMH645" s="60"/>
      <c r="MMI645" s="61"/>
      <c r="MMJ645" s="104"/>
      <c r="MMK645" s="60"/>
      <c r="MML645" s="61"/>
      <c r="MMM645" s="104"/>
      <c r="MMN645" s="60"/>
      <c r="MMO645" s="61"/>
      <c r="MMP645" s="104"/>
      <c r="MMQ645" s="60"/>
      <c r="MMR645" s="61"/>
      <c r="MMS645" s="104"/>
      <c r="MMT645" s="60"/>
      <c r="MMU645" s="61"/>
      <c r="MMV645" s="104"/>
      <c r="MMW645" s="60"/>
      <c r="MMX645" s="61"/>
      <c r="MMY645" s="104"/>
      <c r="MMZ645" s="60"/>
      <c r="MNA645" s="61"/>
      <c r="MNB645" s="104"/>
      <c r="MNC645" s="60"/>
      <c r="MND645" s="61"/>
      <c r="MNE645" s="104"/>
      <c r="MNF645" s="60"/>
      <c r="MNG645" s="61"/>
      <c r="MNH645" s="104"/>
      <c r="MNI645" s="60"/>
      <c r="MNJ645" s="61"/>
      <c r="MNK645" s="104"/>
      <c r="MNL645" s="60"/>
      <c r="MNM645" s="61"/>
      <c r="MNN645" s="104"/>
      <c r="MNO645" s="60"/>
      <c r="MNP645" s="61"/>
      <c r="MNQ645" s="104"/>
      <c r="MNR645" s="60"/>
      <c r="MNS645" s="61"/>
      <c r="MNT645" s="104"/>
      <c r="MNU645" s="60"/>
      <c r="MNV645" s="61"/>
      <c r="MNW645" s="104"/>
      <c r="MNX645" s="60"/>
      <c r="MNY645" s="61"/>
      <c r="MNZ645" s="104"/>
      <c r="MOA645" s="60"/>
      <c r="MOB645" s="61"/>
      <c r="MOC645" s="104"/>
      <c r="MOD645" s="60"/>
      <c r="MOE645" s="61"/>
      <c r="MOF645" s="104"/>
      <c r="MOG645" s="60"/>
      <c r="MOH645" s="61"/>
      <c r="MOI645" s="104"/>
      <c r="MOJ645" s="60"/>
      <c r="MOK645" s="61"/>
      <c r="MOL645" s="104"/>
      <c r="MOM645" s="60"/>
      <c r="MON645" s="61"/>
      <c r="MOO645" s="104"/>
      <c r="MOP645" s="60"/>
      <c r="MOQ645" s="61"/>
      <c r="MOR645" s="104"/>
      <c r="MOS645" s="60"/>
      <c r="MOT645" s="61"/>
      <c r="MOU645" s="104"/>
      <c r="MOV645" s="60"/>
      <c r="MOW645" s="61"/>
      <c r="MOX645" s="104"/>
      <c r="MOY645" s="60"/>
      <c r="MOZ645" s="61"/>
      <c r="MPA645" s="104"/>
      <c r="MPB645" s="60"/>
      <c r="MPC645" s="61"/>
      <c r="MPD645" s="104"/>
      <c r="MPE645" s="60"/>
      <c r="MPF645" s="61"/>
      <c r="MPG645" s="104"/>
      <c r="MPH645" s="60"/>
      <c r="MPI645" s="61"/>
      <c r="MPJ645" s="104"/>
      <c r="MPK645" s="60"/>
      <c r="MPL645" s="61"/>
      <c r="MPM645" s="104"/>
      <c r="MPN645" s="60"/>
      <c r="MPO645" s="61"/>
      <c r="MPP645" s="104"/>
      <c r="MPQ645" s="60"/>
      <c r="MPR645" s="61"/>
      <c r="MPS645" s="104"/>
      <c r="MPT645" s="60"/>
      <c r="MPU645" s="61"/>
      <c r="MPV645" s="104"/>
      <c r="MPW645" s="60"/>
      <c r="MPX645" s="61"/>
      <c r="MPY645" s="104"/>
      <c r="MPZ645" s="60"/>
      <c r="MQA645" s="61"/>
      <c r="MQB645" s="104"/>
      <c r="MQC645" s="60"/>
      <c r="MQD645" s="61"/>
      <c r="MQE645" s="104"/>
      <c r="MQF645" s="60"/>
      <c r="MQG645" s="61"/>
      <c r="MQH645" s="104"/>
      <c r="MQI645" s="60"/>
      <c r="MQJ645" s="61"/>
      <c r="MQK645" s="104"/>
      <c r="MQL645" s="60"/>
      <c r="MQM645" s="61"/>
      <c r="MQN645" s="104"/>
      <c r="MQO645" s="60"/>
      <c r="MQP645" s="61"/>
      <c r="MQQ645" s="104"/>
      <c r="MQR645" s="60"/>
      <c r="MQS645" s="61"/>
      <c r="MQT645" s="104"/>
      <c r="MQU645" s="60"/>
      <c r="MQV645" s="61"/>
      <c r="MQW645" s="104"/>
      <c r="MQX645" s="60"/>
      <c r="MQY645" s="61"/>
      <c r="MQZ645" s="104"/>
      <c r="MRA645" s="60"/>
      <c r="MRB645" s="61"/>
      <c r="MRC645" s="104"/>
      <c r="MRD645" s="60"/>
      <c r="MRE645" s="61"/>
      <c r="MRF645" s="104"/>
      <c r="MRG645" s="60"/>
      <c r="MRH645" s="61"/>
      <c r="MRI645" s="104"/>
      <c r="MRJ645" s="60"/>
      <c r="MRK645" s="61"/>
      <c r="MRL645" s="104"/>
      <c r="MRM645" s="60"/>
      <c r="MRN645" s="61"/>
      <c r="MRO645" s="104"/>
      <c r="MRP645" s="60"/>
      <c r="MRQ645" s="61"/>
      <c r="MRR645" s="104"/>
      <c r="MRS645" s="60"/>
      <c r="MRT645" s="61"/>
      <c r="MRU645" s="104"/>
      <c r="MRV645" s="60"/>
      <c r="MRW645" s="61"/>
      <c r="MRX645" s="104"/>
      <c r="MRY645" s="60"/>
      <c r="MRZ645" s="61"/>
      <c r="MSA645" s="104"/>
      <c r="MSB645" s="60"/>
      <c r="MSC645" s="61"/>
      <c r="MSD645" s="104"/>
      <c r="MSE645" s="60"/>
      <c r="MSF645" s="61"/>
      <c r="MSG645" s="104"/>
      <c r="MSH645" s="60"/>
      <c r="MSI645" s="61"/>
      <c r="MSJ645" s="104"/>
      <c r="MSK645" s="60"/>
      <c r="MSL645" s="61"/>
      <c r="MSM645" s="104"/>
      <c r="MSN645" s="60"/>
      <c r="MSO645" s="61"/>
      <c r="MSP645" s="104"/>
      <c r="MSQ645" s="60"/>
      <c r="MSR645" s="61"/>
      <c r="MSS645" s="104"/>
      <c r="MST645" s="60"/>
      <c r="MSU645" s="61"/>
      <c r="MSV645" s="104"/>
      <c r="MSW645" s="60"/>
      <c r="MSX645" s="61"/>
      <c r="MSY645" s="104"/>
      <c r="MSZ645" s="60"/>
      <c r="MTA645" s="61"/>
      <c r="MTB645" s="104"/>
      <c r="MTC645" s="60"/>
      <c r="MTD645" s="61"/>
      <c r="MTE645" s="104"/>
      <c r="MTF645" s="60"/>
      <c r="MTG645" s="61"/>
      <c r="MTH645" s="104"/>
      <c r="MTI645" s="60"/>
      <c r="MTJ645" s="61"/>
      <c r="MTK645" s="104"/>
      <c r="MTL645" s="60"/>
      <c r="MTM645" s="61"/>
      <c r="MTN645" s="104"/>
      <c r="MTO645" s="60"/>
      <c r="MTP645" s="61"/>
      <c r="MTQ645" s="104"/>
      <c r="MTR645" s="60"/>
      <c r="MTS645" s="61"/>
      <c r="MTT645" s="104"/>
      <c r="MTU645" s="60"/>
      <c r="MTV645" s="61"/>
      <c r="MTW645" s="104"/>
      <c r="MTX645" s="60"/>
      <c r="MTY645" s="61"/>
      <c r="MTZ645" s="104"/>
      <c r="MUA645" s="60"/>
      <c r="MUB645" s="61"/>
      <c r="MUC645" s="104"/>
      <c r="MUD645" s="60"/>
      <c r="MUE645" s="61"/>
      <c r="MUF645" s="104"/>
      <c r="MUG645" s="60"/>
      <c r="MUH645" s="61"/>
      <c r="MUI645" s="104"/>
      <c r="MUJ645" s="60"/>
      <c r="MUK645" s="61"/>
      <c r="MUL645" s="104"/>
      <c r="MUM645" s="60"/>
      <c r="MUN645" s="61"/>
      <c r="MUO645" s="104"/>
      <c r="MUP645" s="60"/>
      <c r="MUQ645" s="61"/>
      <c r="MUR645" s="104"/>
      <c r="MUS645" s="60"/>
      <c r="MUT645" s="61"/>
      <c r="MUU645" s="104"/>
      <c r="MUV645" s="60"/>
      <c r="MUW645" s="61"/>
      <c r="MUX645" s="104"/>
      <c r="MUY645" s="60"/>
      <c r="MUZ645" s="61"/>
      <c r="MVA645" s="104"/>
      <c r="MVB645" s="60"/>
      <c r="MVC645" s="61"/>
      <c r="MVD645" s="104"/>
      <c r="MVE645" s="60"/>
      <c r="MVF645" s="61"/>
      <c r="MVG645" s="104"/>
      <c r="MVH645" s="60"/>
      <c r="MVI645" s="61"/>
      <c r="MVJ645" s="104"/>
      <c r="MVK645" s="60"/>
      <c r="MVL645" s="61"/>
      <c r="MVM645" s="104"/>
      <c r="MVN645" s="60"/>
      <c r="MVO645" s="61"/>
      <c r="MVP645" s="104"/>
      <c r="MVQ645" s="60"/>
      <c r="MVR645" s="61"/>
      <c r="MVS645" s="104"/>
      <c r="MVT645" s="60"/>
      <c r="MVU645" s="61"/>
      <c r="MVV645" s="104"/>
      <c r="MVW645" s="60"/>
      <c r="MVX645" s="61"/>
      <c r="MVY645" s="104"/>
      <c r="MVZ645" s="60"/>
      <c r="MWA645" s="61"/>
      <c r="MWB645" s="104"/>
      <c r="MWC645" s="60"/>
      <c r="MWD645" s="61"/>
      <c r="MWE645" s="104"/>
      <c r="MWF645" s="60"/>
      <c r="MWG645" s="61"/>
      <c r="MWH645" s="104"/>
      <c r="MWI645" s="60"/>
      <c r="MWJ645" s="61"/>
      <c r="MWK645" s="104"/>
      <c r="MWL645" s="60"/>
      <c r="MWM645" s="61"/>
      <c r="MWN645" s="104"/>
      <c r="MWO645" s="60"/>
      <c r="MWP645" s="61"/>
      <c r="MWQ645" s="104"/>
      <c r="MWR645" s="60"/>
      <c r="MWS645" s="61"/>
      <c r="MWT645" s="104"/>
      <c r="MWU645" s="60"/>
      <c r="MWV645" s="61"/>
      <c r="MWW645" s="104"/>
      <c r="MWX645" s="60"/>
      <c r="MWY645" s="61"/>
      <c r="MWZ645" s="104"/>
      <c r="MXA645" s="60"/>
      <c r="MXB645" s="61"/>
      <c r="MXC645" s="104"/>
      <c r="MXD645" s="60"/>
      <c r="MXE645" s="61"/>
      <c r="MXF645" s="104"/>
      <c r="MXG645" s="60"/>
      <c r="MXH645" s="61"/>
      <c r="MXI645" s="104"/>
      <c r="MXJ645" s="60"/>
      <c r="MXK645" s="61"/>
      <c r="MXL645" s="104"/>
      <c r="MXM645" s="60"/>
      <c r="MXN645" s="61"/>
      <c r="MXO645" s="104"/>
      <c r="MXP645" s="60"/>
      <c r="MXQ645" s="61"/>
      <c r="MXR645" s="104"/>
      <c r="MXS645" s="60"/>
      <c r="MXT645" s="61"/>
      <c r="MXU645" s="104"/>
      <c r="MXV645" s="60"/>
      <c r="MXW645" s="61"/>
      <c r="MXX645" s="104"/>
      <c r="MXY645" s="60"/>
      <c r="MXZ645" s="61"/>
      <c r="MYA645" s="104"/>
      <c r="MYB645" s="60"/>
      <c r="MYC645" s="61"/>
      <c r="MYD645" s="104"/>
      <c r="MYE645" s="60"/>
      <c r="MYF645" s="61"/>
      <c r="MYG645" s="104"/>
      <c r="MYH645" s="60"/>
      <c r="MYI645" s="61"/>
      <c r="MYJ645" s="104"/>
      <c r="MYK645" s="60"/>
      <c r="MYL645" s="61"/>
      <c r="MYM645" s="104"/>
      <c r="MYN645" s="60"/>
      <c r="MYO645" s="61"/>
      <c r="MYP645" s="104"/>
      <c r="MYQ645" s="60"/>
      <c r="MYR645" s="61"/>
      <c r="MYS645" s="104"/>
      <c r="MYT645" s="60"/>
      <c r="MYU645" s="61"/>
      <c r="MYV645" s="104"/>
      <c r="MYW645" s="60"/>
      <c r="MYX645" s="61"/>
      <c r="MYY645" s="104"/>
      <c r="MYZ645" s="60"/>
      <c r="MZA645" s="61"/>
      <c r="MZB645" s="104"/>
      <c r="MZC645" s="60"/>
      <c r="MZD645" s="61"/>
      <c r="MZE645" s="104"/>
      <c r="MZF645" s="60"/>
      <c r="MZG645" s="61"/>
      <c r="MZH645" s="104"/>
      <c r="MZI645" s="60"/>
      <c r="MZJ645" s="61"/>
      <c r="MZK645" s="104"/>
      <c r="MZL645" s="60"/>
      <c r="MZM645" s="61"/>
      <c r="MZN645" s="104"/>
      <c r="MZO645" s="60"/>
      <c r="MZP645" s="61"/>
      <c r="MZQ645" s="104"/>
      <c r="MZR645" s="60"/>
      <c r="MZS645" s="61"/>
      <c r="MZT645" s="104"/>
      <c r="MZU645" s="60"/>
      <c r="MZV645" s="61"/>
      <c r="MZW645" s="104"/>
      <c r="MZX645" s="60"/>
      <c r="MZY645" s="61"/>
      <c r="MZZ645" s="104"/>
      <c r="NAA645" s="60"/>
      <c r="NAB645" s="61"/>
      <c r="NAC645" s="104"/>
      <c r="NAD645" s="60"/>
      <c r="NAE645" s="61"/>
      <c r="NAF645" s="104"/>
      <c r="NAG645" s="60"/>
      <c r="NAH645" s="61"/>
      <c r="NAI645" s="104"/>
      <c r="NAJ645" s="60"/>
      <c r="NAK645" s="61"/>
      <c r="NAL645" s="104"/>
      <c r="NAM645" s="60"/>
      <c r="NAN645" s="61"/>
      <c r="NAO645" s="104"/>
      <c r="NAP645" s="60"/>
      <c r="NAQ645" s="61"/>
      <c r="NAR645" s="104"/>
      <c r="NAS645" s="60"/>
      <c r="NAT645" s="61"/>
      <c r="NAU645" s="104"/>
      <c r="NAV645" s="60"/>
      <c r="NAW645" s="61"/>
      <c r="NAX645" s="104"/>
      <c r="NAY645" s="60"/>
      <c r="NAZ645" s="61"/>
      <c r="NBA645" s="104"/>
      <c r="NBB645" s="60"/>
      <c r="NBC645" s="61"/>
      <c r="NBD645" s="104"/>
      <c r="NBE645" s="60"/>
      <c r="NBF645" s="61"/>
      <c r="NBG645" s="104"/>
      <c r="NBH645" s="60"/>
      <c r="NBI645" s="61"/>
      <c r="NBJ645" s="104"/>
      <c r="NBK645" s="60"/>
      <c r="NBL645" s="61"/>
      <c r="NBM645" s="104"/>
      <c r="NBN645" s="60"/>
      <c r="NBO645" s="61"/>
      <c r="NBP645" s="104"/>
      <c r="NBQ645" s="60"/>
      <c r="NBR645" s="61"/>
      <c r="NBS645" s="104"/>
      <c r="NBT645" s="60"/>
      <c r="NBU645" s="61"/>
      <c r="NBV645" s="104"/>
      <c r="NBW645" s="60"/>
      <c r="NBX645" s="61"/>
      <c r="NBY645" s="104"/>
      <c r="NBZ645" s="60"/>
      <c r="NCA645" s="61"/>
      <c r="NCB645" s="104"/>
      <c r="NCC645" s="60"/>
      <c r="NCD645" s="61"/>
      <c r="NCE645" s="104"/>
      <c r="NCF645" s="60"/>
      <c r="NCG645" s="61"/>
      <c r="NCH645" s="104"/>
      <c r="NCI645" s="60"/>
      <c r="NCJ645" s="61"/>
      <c r="NCK645" s="104"/>
      <c r="NCL645" s="60"/>
      <c r="NCM645" s="61"/>
      <c r="NCN645" s="104"/>
      <c r="NCO645" s="60"/>
      <c r="NCP645" s="61"/>
      <c r="NCQ645" s="104"/>
      <c r="NCR645" s="60"/>
      <c r="NCS645" s="61"/>
      <c r="NCT645" s="104"/>
      <c r="NCU645" s="60"/>
      <c r="NCV645" s="61"/>
      <c r="NCW645" s="104"/>
      <c r="NCX645" s="60"/>
      <c r="NCY645" s="61"/>
      <c r="NCZ645" s="104"/>
      <c r="NDA645" s="60"/>
      <c r="NDB645" s="61"/>
      <c r="NDC645" s="104"/>
      <c r="NDD645" s="60"/>
      <c r="NDE645" s="61"/>
      <c r="NDF645" s="104"/>
      <c r="NDG645" s="60"/>
      <c r="NDH645" s="61"/>
      <c r="NDI645" s="104"/>
      <c r="NDJ645" s="60"/>
      <c r="NDK645" s="61"/>
      <c r="NDL645" s="104"/>
      <c r="NDM645" s="60"/>
      <c r="NDN645" s="61"/>
      <c r="NDO645" s="104"/>
      <c r="NDP645" s="60"/>
      <c r="NDQ645" s="61"/>
      <c r="NDR645" s="104"/>
      <c r="NDS645" s="60"/>
      <c r="NDT645" s="61"/>
      <c r="NDU645" s="104"/>
      <c r="NDV645" s="60"/>
      <c r="NDW645" s="61"/>
      <c r="NDX645" s="104"/>
      <c r="NDY645" s="60"/>
      <c r="NDZ645" s="61"/>
      <c r="NEA645" s="104"/>
      <c r="NEB645" s="60"/>
      <c r="NEC645" s="61"/>
      <c r="NED645" s="104"/>
      <c r="NEE645" s="60"/>
      <c r="NEF645" s="61"/>
      <c r="NEG645" s="104"/>
      <c r="NEH645" s="60"/>
      <c r="NEI645" s="61"/>
      <c r="NEJ645" s="104"/>
      <c r="NEK645" s="60"/>
      <c r="NEL645" s="61"/>
      <c r="NEM645" s="104"/>
      <c r="NEN645" s="60"/>
      <c r="NEO645" s="61"/>
      <c r="NEP645" s="104"/>
      <c r="NEQ645" s="60"/>
      <c r="NER645" s="61"/>
      <c r="NES645" s="104"/>
      <c r="NET645" s="60"/>
      <c r="NEU645" s="61"/>
      <c r="NEV645" s="104"/>
      <c r="NEW645" s="60"/>
      <c r="NEX645" s="61"/>
      <c r="NEY645" s="104"/>
      <c r="NEZ645" s="60"/>
      <c r="NFA645" s="61"/>
      <c r="NFB645" s="104"/>
      <c r="NFC645" s="60"/>
      <c r="NFD645" s="61"/>
      <c r="NFE645" s="104"/>
      <c r="NFF645" s="60"/>
      <c r="NFG645" s="61"/>
      <c r="NFH645" s="104"/>
      <c r="NFI645" s="60"/>
      <c r="NFJ645" s="61"/>
      <c r="NFK645" s="104"/>
      <c r="NFL645" s="60"/>
      <c r="NFM645" s="61"/>
      <c r="NFN645" s="104"/>
      <c r="NFO645" s="60"/>
      <c r="NFP645" s="61"/>
      <c r="NFQ645" s="104"/>
      <c r="NFR645" s="60"/>
      <c r="NFS645" s="61"/>
      <c r="NFT645" s="104"/>
      <c r="NFU645" s="60"/>
      <c r="NFV645" s="61"/>
      <c r="NFW645" s="104"/>
      <c r="NFX645" s="60"/>
      <c r="NFY645" s="61"/>
      <c r="NFZ645" s="104"/>
      <c r="NGA645" s="60"/>
      <c r="NGB645" s="61"/>
      <c r="NGC645" s="104"/>
      <c r="NGD645" s="60"/>
      <c r="NGE645" s="61"/>
      <c r="NGF645" s="104"/>
      <c r="NGG645" s="60"/>
      <c r="NGH645" s="61"/>
      <c r="NGI645" s="104"/>
      <c r="NGJ645" s="60"/>
      <c r="NGK645" s="61"/>
      <c r="NGL645" s="104"/>
      <c r="NGM645" s="60"/>
      <c r="NGN645" s="61"/>
      <c r="NGO645" s="104"/>
      <c r="NGP645" s="60"/>
      <c r="NGQ645" s="61"/>
      <c r="NGR645" s="104"/>
      <c r="NGS645" s="60"/>
      <c r="NGT645" s="61"/>
      <c r="NGU645" s="104"/>
      <c r="NGV645" s="60"/>
      <c r="NGW645" s="61"/>
      <c r="NGX645" s="104"/>
      <c r="NGY645" s="60"/>
      <c r="NGZ645" s="61"/>
      <c r="NHA645" s="104"/>
      <c r="NHB645" s="60"/>
      <c r="NHC645" s="61"/>
      <c r="NHD645" s="104"/>
      <c r="NHE645" s="60"/>
      <c r="NHF645" s="61"/>
      <c r="NHG645" s="104"/>
      <c r="NHH645" s="60"/>
      <c r="NHI645" s="61"/>
      <c r="NHJ645" s="104"/>
      <c r="NHK645" s="60"/>
      <c r="NHL645" s="61"/>
      <c r="NHM645" s="104"/>
      <c r="NHN645" s="60"/>
      <c r="NHO645" s="61"/>
      <c r="NHP645" s="104"/>
      <c r="NHQ645" s="60"/>
      <c r="NHR645" s="61"/>
      <c r="NHS645" s="104"/>
      <c r="NHT645" s="60"/>
      <c r="NHU645" s="61"/>
      <c r="NHV645" s="104"/>
      <c r="NHW645" s="60"/>
      <c r="NHX645" s="61"/>
      <c r="NHY645" s="104"/>
      <c r="NHZ645" s="60"/>
      <c r="NIA645" s="61"/>
      <c r="NIB645" s="104"/>
      <c r="NIC645" s="60"/>
      <c r="NID645" s="61"/>
      <c r="NIE645" s="104"/>
      <c r="NIF645" s="60"/>
      <c r="NIG645" s="61"/>
      <c r="NIH645" s="104"/>
      <c r="NII645" s="60"/>
      <c r="NIJ645" s="61"/>
      <c r="NIK645" s="104"/>
      <c r="NIL645" s="60"/>
      <c r="NIM645" s="61"/>
      <c r="NIN645" s="104"/>
      <c r="NIO645" s="60"/>
      <c r="NIP645" s="61"/>
      <c r="NIQ645" s="104"/>
      <c r="NIR645" s="60"/>
      <c r="NIS645" s="61"/>
      <c r="NIT645" s="104"/>
      <c r="NIU645" s="60"/>
      <c r="NIV645" s="61"/>
      <c r="NIW645" s="104"/>
      <c r="NIX645" s="60"/>
      <c r="NIY645" s="61"/>
      <c r="NIZ645" s="104"/>
      <c r="NJA645" s="60"/>
      <c r="NJB645" s="61"/>
      <c r="NJC645" s="104"/>
      <c r="NJD645" s="60"/>
      <c r="NJE645" s="61"/>
      <c r="NJF645" s="104"/>
      <c r="NJG645" s="60"/>
      <c r="NJH645" s="61"/>
      <c r="NJI645" s="104"/>
      <c r="NJJ645" s="60"/>
      <c r="NJK645" s="61"/>
      <c r="NJL645" s="104"/>
      <c r="NJM645" s="60"/>
      <c r="NJN645" s="61"/>
      <c r="NJO645" s="104"/>
      <c r="NJP645" s="60"/>
      <c r="NJQ645" s="61"/>
      <c r="NJR645" s="104"/>
      <c r="NJS645" s="60"/>
      <c r="NJT645" s="61"/>
      <c r="NJU645" s="104"/>
      <c r="NJV645" s="60"/>
      <c r="NJW645" s="61"/>
      <c r="NJX645" s="104"/>
      <c r="NJY645" s="60"/>
      <c r="NJZ645" s="61"/>
      <c r="NKA645" s="104"/>
      <c r="NKB645" s="60"/>
      <c r="NKC645" s="61"/>
      <c r="NKD645" s="104"/>
      <c r="NKE645" s="60"/>
      <c r="NKF645" s="61"/>
      <c r="NKG645" s="104"/>
      <c r="NKH645" s="60"/>
      <c r="NKI645" s="61"/>
      <c r="NKJ645" s="104"/>
      <c r="NKK645" s="60"/>
      <c r="NKL645" s="61"/>
      <c r="NKM645" s="104"/>
      <c r="NKN645" s="60"/>
      <c r="NKO645" s="61"/>
      <c r="NKP645" s="104"/>
      <c r="NKQ645" s="60"/>
      <c r="NKR645" s="61"/>
      <c r="NKS645" s="104"/>
      <c r="NKT645" s="60"/>
      <c r="NKU645" s="61"/>
      <c r="NKV645" s="104"/>
      <c r="NKW645" s="60"/>
      <c r="NKX645" s="61"/>
      <c r="NKY645" s="104"/>
      <c r="NKZ645" s="60"/>
      <c r="NLA645" s="61"/>
      <c r="NLB645" s="104"/>
      <c r="NLC645" s="60"/>
      <c r="NLD645" s="61"/>
      <c r="NLE645" s="104"/>
      <c r="NLF645" s="60"/>
      <c r="NLG645" s="61"/>
      <c r="NLH645" s="104"/>
      <c r="NLI645" s="60"/>
      <c r="NLJ645" s="61"/>
      <c r="NLK645" s="104"/>
      <c r="NLL645" s="60"/>
      <c r="NLM645" s="61"/>
      <c r="NLN645" s="104"/>
      <c r="NLO645" s="60"/>
      <c r="NLP645" s="61"/>
      <c r="NLQ645" s="104"/>
      <c r="NLR645" s="60"/>
      <c r="NLS645" s="61"/>
      <c r="NLT645" s="104"/>
      <c r="NLU645" s="60"/>
      <c r="NLV645" s="61"/>
      <c r="NLW645" s="104"/>
      <c r="NLX645" s="60"/>
      <c r="NLY645" s="61"/>
      <c r="NLZ645" s="104"/>
      <c r="NMA645" s="60"/>
      <c r="NMB645" s="61"/>
      <c r="NMC645" s="104"/>
      <c r="NMD645" s="60"/>
      <c r="NME645" s="61"/>
      <c r="NMF645" s="104"/>
      <c r="NMG645" s="60"/>
      <c r="NMH645" s="61"/>
      <c r="NMI645" s="104"/>
      <c r="NMJ645" s="60"/>
      <c r="NMK645" s="61"/>
      <c r="NML645" s="104"/>
      <c r="NMM645" s="60"/>
      <c r="NMN645" s="61"/>
      <c r="NMO645" s="104"/>
      <c r="NMP645" s="60"/>
      <c r="NMQ645" s="61"/>
      <c r="NMR645" s="104"/>
      <c r="NMS645" s="60"/>
      <c r="NMT645" s="61"/>
      <c r="NMU645" s="104"/>
      <c r="NMV645" s="60"/>
      <c r="NMW645" s="61"/>
      <c r="NMX645" s="104"/>
      <c r="NMY645" s="60"/>
      <c r="NMZ645" s="61"/>
      <c r="NNA645" s="104"/>
      <c r="NNB645" s="60"/>
      <c r="NNC645" s="61"/>
      <c r="NND645" s="104"/>
      <c r="NNE645" s="60"/>
      <c r="NNF645" s="61"/>
      <c r="NNG645" s="104"/>
      <c r="NNH645" s="60"/>
      <c r="NNI645" s="61"/>
      <c r="NNJ645" s="104"/>
      <c r="NNK645" s="60"/>
      <c r="NNL645" s="61"/>
      <c r="NNM645" s="104"/>
      <c r="NNN645" s="60"/>
      <c r="NNO645" s="61"/>
      <c r="NNP645" s="104"/>
      <c r="NNQ645" s="60"/>
      <c r="NNR645" s="61"/>
      <c r="NNS645" s="104"/>
      <c r="NNT645" s="60"/>
      <c r="NNU645" s="61"/>
      <c r="NNV645" s="104"/>
      <c r="NNW645" s="60"/>
      <c r="NNX645" s="61"/>
      <c r="NNY645" s="104"/>
      <c r="NNZ645" s="60"/>
      <c r="NOA645" s="61"/>
      <c r="NOB645" s="104"/>
      <c r="NOC645" s="60"/>
      <c r="NOD645" s="61"/>
      <c r="NOE645" s="104"/>
      <c r="NOF645" s="60"/>
      <c r="NOG645" s="61"/>
      <c r="NOH645" s="104"/>
      <c r="NOI645" s="60"/>
      <c r="NOJ645" s="61"/>
      <c r="NOK645" s="104"/>
      <c r="NOL645" s="60"/>
      <c r="NOM645" s="61"/>
      <c r="NON645" s="104"/>
      <c r="NOO645" s="60"/>
      <c r="NOP645" s="61"/>
      <c r="NOQ645" s="104"/>
      <c r="NOR645" s="60"/>
      <c r="NOS645" s="61"/>
      <c r="NOT645" s="104"/>
      <c r="NOU645" s="60"/>
      <c r="NOV645" s="61"/>
      <c r="NOW645" s="104"/>
      <c r="NOX645" s="60"/>
      <c r="NOY645" s="61"/>
      <c r="NOZ645" s="104"/>
      <c r="NPA645" s="60"/>
      <c r="NPB645" s="61"/>
      <c r="NPC645" s="104"/>
      <c r="NPD645" s="60"/>
      <c r="NPE645" s="61"/>
      <c r="NPF645" s="104"/>
      <c r="NPG645" s="60"/>
      <c r="NPH645" s="61"/>
      <c r="NPI645" s="104"/>
      <c r="NPJ645" s="60"/>
      <c r="NPK645" s="61"/>
      <c r="NPL645" s="104"/>
      <c r="NPM645" s="60"/>
      <c r="NPN645" s="61"/>
      <c r="NPO645" s="104"/>
      <c r="NPP645" s="60"/>
      <c r="NPQ645" s="61"/>
      <c r="NPR645" s="104"/>
      <c r="NPS645" s="60"/>
      <c r="NPT645" s="61"/>
      <c r="NPU645" s="104"/>
      <c r="NPV645" s="60"/>
      <c r="NPW645" s="61"/>
      <c r="NPX645" s="104"/>
      <c r="NPY645" s="60"/>
      <c r="NPZ645" s="61"/>
      <c r="NQA645" s="104"/>
      <c r="NQB645" s="60"/>
      <c r="NQC645" s="61"/>
      <c r="NQD645" s="104"/>
      <c r="NQE645" s="60"/>
      <c r="NQF645" s="61"/>
      <c r="NQG645" s="104"/>
      <c r="NQH645" s="60"/>
      <c r="NQI645" s="61"/>
      <c r="NQJ645" s="104"/>
      <c r="NQK645" s="60"/>
      <c r="NQL645" s="61"/>
      <c r="NQM645" s="104"/>
      <c r="NQN645" s="60"/>
      <c r="NQO645" s="61"/>
      <c r="NQP645" s="104"/>
      <c r="NQQ645" s="60"/>
      <c r="NQR645" s="61"/>
      <c r="NQS645" s="104"/>
      <c r="NQT645" s="60"/>
      <c r="NQU645" s="61"/>
      <c r="NQV645" s="104"/>
      <c r="NQW645" s="60"/>
      <c r="NQX645" s="61"/>
      <c r="NQY645" s="104"/>
      <c r="NQZ645" s="60"/>
      <c r="NRA645" s="61"/>
      <c r="NRB645" s="104"/>
      <c r="NRC645" s="60"/>
      <c r="NRD645" s="61"/>
      <c r="NRE645" s="104"/>
      <c r="NRF645" s="60"/>
      <c r="NRG645" s="61"/>
      <c r="NRH645" s="104"/>
      <c r="NRI645" s="60"/>
      <c r="NRJ645" s="61"/>
      <c r="NRK645" s="104"/>
      <c r="NRL645" s="60"/>
      <c r="NRM645" s="61"/>
      <c r="NRN645" s="104"/>
      <c r="NRO645" s="60"/>
      <c r="NRP645" s="61"/>
      <c r="NRQ645" s="104"/>
      <c r="NRR645" s="60"/>
      <c r="NRS645" s="61"/>
      <c r="NRT645" s="104"/>
      <c r="NRU645" s="60"/>
      <c r="NRV645" s="61"/>
      <c r="NRW645" s="104"/>
      <c r="NRX645" s="60"/>
      <c r="NRY645" s="61"/>
      <c r="NRZ645" s="104"/>
      <c r="NSA645" s="60"/>
      <c r="NSB645" s="61"/>
      <c r="NSC645" s="104"/>
      <c r="NSD645" s="60"/>
      <c r="NSE645" s="61"/>
      <c r="NSF645" s="104"/>
      <c r="NSG645" s="60"/>
      <c r="NSH645" s="61"/>
      <c r="NSI645" s="104"/>
      <c r="NSJ645" s="60"/>
      <c r="NSK645" s="61"/>
      <c r="NSL645" s="104"/>
      <c r="NSM645" s="60"/>
      <c r="NSN645" s="61"/>
      <c r="NSO645" s="104"/>
      <c r="NSP645" s="60"/>
      <c r="NSQ645" s="61"/>
      <c r="NSR645" s="104"/>
      <c r="NSS645" s="60"/>
      <c r="NST645" s="61"/>
      <c r="NSU645" s="104"/>
      <c r="NSV645" s="60"/>
      <c r="NSW645" s="61"/>
      <c r="NSX645" s="104"/>
      <c r="NSY645" s="60"/>
      <c r="NSZ645" s="61"/>
      <c r="NTA645" s="104"/>
      <c r="NTB645" s="60"/>
      <c r="NTC645" s="61"/>
      <c r="NTD645" s="104"/>
      <c r="NTE645" s="60"/>
      <c r="NTF645" s="61"/>
      <c r="NTG645" s="104"/>
      <c r="NTH645" s="60"/>
      <c r="NTI645" s="61"/>
      <c r="NTJ645" s="104"/>
      <c r="NTK645" s="60"/>
      <c r="NTL645" s="61"/>
      <c r="NTM645" s="104"/>
      <c r="NTN645" s="60"/>
      <c r="NTO645" s="61"/>
      <c r="NTP645" s="104"/>
      <c r="NTQ645" s="60"/>
      <c r="NTR645" s="61"/>
      <c r="NTS645" s="104"/>
      <c r="NTT645" s="60"/>
      <c r="NTU645" s="61"/>
      <c r="NTV645" s="104"/>
      <c r="NTW645" s="60"/>
      <c r="NTX645" s="61"/>
      <c r="NTY645" s="104"/>
      <c r="NTZ645" s="60"/>
      <c r="NUA645" s="61"/>
      <c r="NUB645" s="104"/>
      <c r="NUC645" s="60"/>
      <c r="NUD645" s="61"/>
      <c r="NUE645" s="104"/>
      <c r="NUF645" s="60"/>
      <c r="NUG645" s="61"/>
      <c r="NUH645" s="104"/>
      <c r="NUI645" s="60"/>
      <c r="NUJ645" s="61"/>
      <c r="NUK645" s="104"/>
      <c r="NUL645" s="60"/>
      <c r="NUM645" s="61"/>
      <c r="NUN645" s="104"/>
      <c r="NUO645" s="60"/>
      <c r="NUP645" s="61"/>
      <c r="NUQ645" s="104"/>
      <c r="NUR645" s="60"/>
      <c r="NUS645" s="61"/>
      <c r="NUT645" s="104"/>
      <c r="NUU645" s="60"/>
      <c r="NUV645" s="61"/>
      <c r="NUW645" s="104"/>
      <c r="NUX645" s="60"/>
      <c r="NUY645" s="61"/>
      <c r="NUZ645" s="104"/>
      <c r="NVA645" s="60"/>
      <c r="NVB645" s="61"/>
      <c r="NVC645" s="104"/>
      <c r="NVD645" s="60"/>
      <c r="NVE645" s="61"/>
      <c r="NVF645" s="104"/>
      <c r="NVG645" s="60"/>
      <c r="NVH645" s="61"/>
      <c r="NVI645" s="104"/>
      <c r="NVJ645" s="60"/>
      <c r="NVK645" s="61"/>
      <c r="NVL645" s="104"/>
      <c r="NVM645" s="60"/>
      <c r="NVN645" s="61"/>
      <c r="NVO645" s="104"/>
      <c r="NVP645" s="60"/>
      <c r="NVQ645" s="61"/>
      <c r="NVR645" s="104"/>
      <c r="NVS645" s="60"/>
      <c r="NVT645" s="61"/>
      <c r="NVU645" s="104"/>
      <c r="NVV645" s="60"/>
      <c r="NVW645" s="61"/>
      <c r="NVX645" s="104"/>
      <c r="NVY645" s="60"/>
      <c r="NVZ645" s="61"/>
      <c r="NWA645" s="104"/>
      <c r="NWB645" s="60"/>
      <c r="NWC645" s="61"/>
      <c r="NWD645" s="104"/>
      <c r="NWE645" s="60"/>
      <c r="NWF645" s="61"/>
      <c r="NWG645" s="104"/>
      <c r="NWH645" s="60"/>
      <c r="NWI645" s="61"/>
      <c r="NWJ645" s="104"/>
      <c r="NWK645" s="60"/>
      <c r="NWL645" s="61"/>
      <c r="NWM645" s="104"/>
      <c r="NWN645" s="60"/>
      <c r="NWO645" s="61"/>
      <c r="NWP645" s="104"/>
      <c r="NWQ645" s="60"/>
      <c r="NWR645" s="61"/>
      <c r="NWS645" s="104"/>
      <c r="NWT645" s="60"/>
      <c r="NWU645" s="61"/>
      <c r="NWV645" s="104"/>
      <c r="NWW645" s="60"/>
      <c r="NWX645" s="61"/>
      <c r="NWY645" s="104"/>
      <c r="NWZ645" s="60"/>
      <c r="NXA645" s="61"/>
      <c r="NXB645" s="104"/>
      <c r="NXC645" s="60"/>
      <c r="NXD645" s="61"/>
      <c r="NXE645" s="104"/>
      <c r="NXF645" s="60"/>
      <c r="NXG645" s="61"/>
      <c r="NXH645" s="104"/>
      <c r="NXI645" s="60"/>
      <c r="NXJ645" s="61"/>
      <c r="NXK645" s="104"/>
      <c r="NXL645" s="60"/>
      <c r="NXM645" s="61"/>
      <c r="NXN645" s="104"/>
      <c r="NXO645" s="60"/>
      <c r="NXP645" s="61"/>
      <c r="NXQ645" s="104"/>
      <c r="NXR645" s="60"/>
      <c r="NXS645" s="61"/>
      <c r="NXT645" s="104"/>
      <c r="NXU645" s="60"/>
      <c r="NXV645" s="61"/>
      <c r="NXW645" s="104"/>
      <c r="NXX645" s="60"/>
      <c r="NXY645" s="61"/>
      <c r="NXZ645" s="104"/>
      <c r="NYA645" s="60"/>
      <c r="NYB645" s="61"/>
      <c r="NYC645" s="104"/>
      <c r="NYD645" s="60"/>
      <c r="NYE645" s="61"/>
      <c r="NYF645" s="104"/>
      <c r="NYG645" s="60"/>
      <c r="NYH645" s="61"/>
      <c r="NYI645" s="104"/>
      <c r="NYJ645" s="60"/>
      <c r="NYK645" s="61"/>
      <c r="NYL645" s="104"/>
      <c r="NYM645" s="60"/>
      <c r="NYN645" s="61"/>
      <c r="NYO645" s="104"/>
      <c r="NYP645" s="60"/>
      <c r="NYQ645" s="61"/>
      <c r="NYR645" s="104"/>
      <c r="NYS645" s="60"/>
      <c r="NYT645" s="61"/>
      <c r="NYU645" s="104"/>
      <c r="NYV645" s="60"/>
      <c r="NYW645" s="61"/>
      <c r="NYX645" s="104"/>
      <c r="NYY645" s="60"/>
      <c r="NYZ645" s="61"/>
      <c r="NZA645" s="104"/>
      <c r="NZB645" s="60"/>
      <c r="NZC645" s="61"/>
      <c r="NZD645" s="104"/>
      <c r="NZE645" s="60"/>
      <c r="NZF645" s="61"/>
      <c r="NZG645" s="104"/>
      <c r="NZH645" s="60"/>
      <c r="NZI645" s="61"/>
      <c r="NZJ645" s="104"/>
      <c r="NZK645" s="60"/>
      <c r="NZL645" s="61"/>
      <c r="NZM645" s="104"/>
      <c r="NZN645" s="60"/>
      <c r="NZO645" s="61"/>
      <c r="NZP645" s="104"/>
      <c r="NZQ645" s="60"/>
      <c r="NZR645" s="61"/>
      <c r="NZS645" s="104"/>
      <c r="NZT645" s="60"/>
      <c r="NZU645" s="61"/>
      <c r="NZV645" s="104"/>
      <c r="NZW645" s="60"/>
      <c r="NZX645" s="61"/>
      <c r="NZY645" s="104"/>
      <c r="NZZ645" s="60"/>
      <c r="OAA645" s="61"/>
      <c r="OAB645" s="104"/>
      <c r="OAC645" s="60"/>
      <c r="OAD645" s="61"/>
      <c r="OAE645" s="104"/>
      <c r="OAF645" s="60"/>
      <c r="OAG645" s="61"/>
      <c r="OAH645" s="104"/>
      <c r="OAI645" s="60"/>
      <c r="OAJ645" s="61"/>
      <c r="OAK645" s="104"/>
      <c r="OAL645" s="60"/>
      <c r="OAM645" s="61"/>
      <c r="OAN645" s="104"/>
      <c r="OAO645" s="60"/>
      <c r="OAP645" s="61"/>
      <c r="OAQ645" s="104"/>
      <c r="OAR645" s="60"/>
      <c r="OAS645" s="61"/>
      <c r="OAT645" s="104"/>
      <c r="OAU645" s="60"/>
      <c r="OAV645" s="61"/>
      <c r="OAW645" s="104"/>
      <c r="OAX645" s="60"/>
      <c r="OAY645" s="61"/>
      <c r="OAZ645" s="104"/>
      <c r="OBA645" s="60"/>
      <c r="OBB645" s="61"/>
      <c r="OBC645" s="104"/>
      <c r="OBD645" s="60"/>
      <c r="OBE645" s="61"/>
      <c r="OBF645" s="104"/>
      <c r="OBG645" s="60"/>
      <c r="OBH645" s="61"/>
      <c r="OBI645" s="104"/>
      <c r="OBJ645" s="60"/>
      <c r="OBK645" s="61"/>
      <c r="OBL645" s="104"/>
      <c r="OBM645" s="60"/>
      <c r="OBN645" s="61"/>
      <c r="OBO645" s="104"/>
      <c r="OBP645" s="60"/>
      <c r="OBQ645" s="61"/>
      <c r="OBR645" s="104"/>
      <c r="OBS645" s="60"/>
      <c r="OBT645" s="61"/>
      <c r="OBU645" s="104"/>
      <c r="OBV645" s="60"/>
      <c r="OBW645" s="61"/>
      <c r="OBX645" s="104"/>
      <c r="OBY645" s="60"/>
      <c r="OBZ645" s="61"/>
      <c r="OCA645" s="104"/>
      <c r="OCB645" s="60"/>
      <c r="OCC645" s="61"/>
      <c r="OCD645" s="104"/>
      <c r="OCE645" s="60"/>
      <c r="OCF645" s="61"/>
      <c r="OCG645" s="104"/>
      <c r="OCH645" s="60"/>
      <c r="OCI645" s="61"/>
      <c r="OCJ645" s="104"/>
      <c r="OCK645" s="60"/>
      <c r="OCL645" s="61"/>
      <c r="OCM645" s="104"/>
      <c r="OCN645" s="60"/>
      <c r="OCO645" s="61"/>
      <c r="OCP645" s="104"/>
      <c r="OCQ645" s="60"/>
      <c r="OCR645" s="61"/>
      <c r="OCS645" s="104"/>
      <c r="OCT645" s="60"/>
      <c r="OCU645" s="61"/>
      <c r="OCV645" s="104"/>
      <c r="OCW645" s="60"/>
      <c r="OCX645" s="61"/>
      <c r="OCY645" s="104"/>
      <c r="OCZ645" s="60"/>
      <c r="ODA645" s="61"/>
      <c r="ODB645" s="104"/>
      <c r="ODC645" s="60"/>
      <c r="ODD645" s="61"/>
      <c r="ODE645" s="104"/>
      <c r="ODF645" s="60"/>
      <c r="ODG645" s="61"/>
      <c r="ODH645" s="104"/>
      <c r="ODI645" s="60"/>
      <c r="ODJ645" s="61"/>
      <c r="ODK645" s="104"/>
      <c r="ODL645" s="60"/>
      <c r="ODM645" s="61"/>
      <c r="ODN645" s="104"/>
      <c r="ODO645" s="60"/>
      <c r="ODP645" s="61"/>
      <c r="ODQ645" s="104"/>
      <c r="ODR645" s="60"/>
      <c r="ODS645" s="61"/>
      <c r="ODT645" s="104"/>
      <c r="ODU645" s="60"/>
      <c r="ODV645" s="61"/>
      <c r="ODW645" s="104"/>
      <c r="ODX645" s="60"/>
      <c r="ODY645" s="61"/>
      <c r="ODZ645" s="104"/>
      <c r="OEA645" s="60"/>
      <c r="OEB645" s="61"/>
      <c r="OEC645" s="104"/>
      <c r="OED645" s="60"/>
      <c r="OEE645" s="61"/>
      <c r="OEF645" s="104"/>
      <c r="OEG645" s="60"/>
      <c r="OEH645" s="61"/>
      <c r="OEI645" s="104"/>
      <c r="OEJ645" s="60"/>
      <c r="OEK645" s="61"/>
      <c r="OEL645" s="104"/>
      <c r="OEM645" s="60"/>
      <c r="OEN645" s="61"/>
      <c r="OEO645" s="104"/>
      <c r="OEP645" s="60"/>
      <c r="OEQ645" s="61"/>
      <c r="OER645" s="104"/>
      <c r="OES645" s="60"/>
      <c r="OET645" s="61"/>
      <c r="OEU645" s="104"/>
      <c r="OEV645" s="60"/>
      <c r="OEW645" s="61"/>
      <c r="OEX645" s="104"/>
      <c r="OEY645" s="60"/>
      <c r="OEZ645" s="61"/>
      <c r="OFA645" s="104"/>
      <c r="OFB645" s="60"/>
      <c r="OFC645" s="61"/>
      <c r="OFD645" s="104"/>
      <c r="OFE645" s="60"/>
      <c r="OFF645" s="61"/>
      <c r="OFG645" s="104"/>
      <c r="OFH645" s="60"/>
      <c r="OFI645" s="61"/>
      <c r="OFJ645" s="104"/>
      <c r="OFK645" s="60"/>
      <c r="OFL645" s="61"/>
      <c r="OFM645" s="104"/>
      <c r="OFN645" s="60"/>
      <c r="OFO645" s="61"/>
      <c r="OFP645" s="104"/>
      <c r="OFQ645" s="60"/>
      <c r="OFR645" s="61"/>
      <c r="OFS645" s="104"/>
      <c r="OFT645" s="60"/>
      <c r="OFU645" s="61"/>
      <c r="OFV645" s="104"/>
      <c r="OFW645" s="60"/>
      <c r="OFX645" s="61"/>
      <c r="OFY645" s="104"/>
      <c r="OFZ645" s="60"/>
      <c r="OGA645" s="61"/>
      <c r="OGB645" s="104"/>
      <c r="OGC645" s="60"/>
      <c r="OGD645" s="61"/>
      <c r="OGE645" s="104"/>
      <c r="OGF645" s="60"/>
      <c r="OGG645" s="61"/>
      <c r="OGH645" s="104"/>
      <c r="OGI645" s="60"/>
      <c r="OGJ645" s="61"/>
      <c r="OGK645" s="104"/>
      <c r="OGL645" s="60"/>
      <c r="OGM645" s="61"/>
      <c r="OGN645" s="104"/>
      <c r="OGO645" s="60"/>
      <c r="OGP645" s="61"/>
      <c r="OGQ645" s="104"/>
      <c r="OGR645" s="60"/>
      <c r="OGS645" s="61"/>
      <c r="OGT645" s="104"/>
      <c r="OGU645" s="60"/>
      <c r="OGV645" s="61"/>
      <c r="OGW645" s="104"/>
      <c r="OGX645" s="60"/>
      <c r="OGY645" s="61"/>
      <c r="OGZ645" s="104"/>
      <c r="OHA645" s="60"/>
      <c r="OHB645" s="61"/>
      <c r="OHC645" s="104"/>
      <c r="OHD645" s="60"/>
      <c r="OHE645" s="61"/>
      <c r="OHF645" s="104"/>
      <c r="OHG645" s="60"/>
      <c r="OHH645" s="61"/>
      <c r="OHI645" s="104"/>
      <c r="OHJ645" s="60"/>
      <c r="OHK645" s="61"/>
      <c r="OHL645" s="104"/>
      <c r="OHM645" s="60"/>
      <c r="OHN645" s="61"/>
      <c r="OHO645" s="104"/>
      <c r="OHP645" s="60"/>
      <c r="OHQ645" s="61"/>
      <c r="OHR645" s="104"/>
      <c r="OHS645" s="60"/>
      <c r="OHT645" s="61"/>
      <c r="OHU645" s="104"/>
      <c r="OHV645" s="60"/>
      <c r="OHW645" s="61"/>
      <c r="OHX645" s="104"/>
      <c r="OHY645" s="60"/>
      <c r="OHZ645" s="61"/>
      <c r="OIA645" s="104"/>
      <c r="OIB645" s="60"/>
      <c r="OIC645" s="61"/>
      <c r="OID645" s="104"/>
      <c r="OIE645" s="60"/>
      <c r="OIF645" s="61"/>
      <c r="OIG645" s="104"/>
      <c r="OIH645" s="60"/>
      <c r="OII645" s="61"/>
      <c r="OIJ645" s="104"/>
      <c r="OIK645" s="60"/>
      <c r="OIL645" s="61"/>
      <c r="OIM645" s="104"/>
      <c r="OIN645" s="60"/>
      <c r="OIO645" s="61"/>
      <c r="OIP645" s="104"/>
      <c r="OIQ645" s="60"/>
      <c r="OIR645" s="61"/>
      <c r="OIS645" s="104"/>
      <c r="OIT645" s="60"/>
      <c r="OIU645" s="61"/>
      <c r="OIV645" s="104"/>
      <c r="OIW645" s="60"/>
      <c r="OIX645" s="61"/>
      <c r="OIY645" s="104"/>
      <c r="OIZ645" s="60"/>
      <c r="OJA645" s="61"/>
      <c r="OJB645" s="104"/>
      <c r="OJC645" s="60"/>
      <c r="OJD645" s="61"/>
      <c r="OJE645" s="104"/>
      <c r="OJF645" s="60"/>
      <c r="OJG645" s="61"/>
      <c r="OJH645" s="104"/>
      <c r="OJI645" s="60"/>
      <c r="OJJ645" s="61"/>
      <c r="OJK645" s="104"/>
      <c r="OJL645" s="60"/>
      <c r="OJM645" s="61"/>
      <c r="OJN645" s="104"/>
      <c r="OJO645" s="60"/>
      <c r="OJP645" s="61"/>
      <c r="OJQ645" s="104"/>
      <c r="OJR645" s="60"/>
      <c r="OJS645" s="61"/>
      <c r="OJT645" s="104"/>
      <c r="OJU645" s="60"/>
      <c r="OJV645" s="61"/>
      <c r="OJW645" s="104"/>
      <c r="OJX645" s="60"/>
      <c r="OJY645" s="61"/>
      <c r="OJZ645" s="104"/>
      <c r="OKA645" s="60"/>
      <c r="OKB645" s="61"/>
      <c r="OKC645" s="104"/>
      <c r="OKD645" s="60"/>
      <c r="OKE645" s="61"/>
      <c r="OKF645" s="104"/>
      <c r="OKG645" s="60"/>
      <c r="OKH645" s="61"/>
      <c r="OKI645" s="104"/>
      <c r="OKJ645" s="60"/>
      <c r="OKK645" s="61"/>
      <c r="OKL645" s="104"/>
      <c r="OKM645" s="60"/>
      <c r="OKN645" s="61"/>
      <c r="OKO645" s="104"/>
      <c r="OKP645" s="60"/>
      <c r="OKQ645" s="61"/>
      <c r="OKR645" s="104"/>
      <c r="OKS645" s="60"/>
      <c r="OKT645" s="61"/>
      <c r="OKU645" s="104"/>
      <c r="OKV645" s="60"/>
      <c r="OKW645" s="61"/>
      <c r="OKX645" s="104"/>
      <c r="OKY645" s="60"/>
      <c r="OKZ645" s="61"/>
      <c r="OLA645" s="104"/>
      <c r="OLB645" s="60"/>
      <c r="OLC645" s="61"/>
      <c r="OLD645" s="104"/>
      <c r="OLE645" s="60"/>
      <c r="OLF645" s="61"/>
      <c r="OLG645" s="104"/>
      <c r="OLH645" s="60"/>
      <c r="OLI645" s="61"/>
      <c r="OLJ645" s="104"/>
      <c r="OLK645" s="60"/>
      <c r="OLL645" s="61"/>
      <c r="OLM645" s="104"/>
      <c r="OLN645" s="60"/>
      <c r="OLO645" s="61"/>
      <c r="OLP645" s="104"/>
      <c r="OLQ645" s="60"/>
      <c r="OLR645" s="61"/>
      <c r="OLS645" s="104"/>
      <c r="OLT645" s="60"/>
      <c r="OLU645" s="61"/>
      <c r="OLV645" s="104"/>
      <c r="OLW645" s="60"/>
      <c r="OLX645" s="61"/>
      <c r="OLY645" s="104"/>
      <c r="OLZ645" s="60"/>
      <c r="OMA645" s="61"/>
      <c r="OMB645" s="104"/>
      <c r="OMC645" s="60"/>
      <c r="OMD645" s="61"/>
      <c r="OME645" s="104"/>
      <c r="OMF645" s="60"/>
      <c r="OMG645" s="61"/>
      <c r="OMH645" s="104"/>
      <c r="OMI645" s="60"/>
      <c r="OMJ645" s="61"/>
      <c r="OMK645" s="104"/>
      <c r="OML645" s="60"/>
      <c r="OMM645" s="61"/>
      <c r="OMN645" s="104"/>
      <c r="OMO645" s="60"/>
      <c r="OMP645" s="61"/>
      <c r="OMQ645" s="104"/>
      <c r="OMR645" s="60"/>
      <c r="OMS645" s="61"/>
      <c r="OMT645" s="104"/>
      <c r="OMU645" s="60"/>
      <c r="OMV645" s="61"/>
      <c r="OMW645" s="104"/>
      <c r="OMX645" s="60"/>
      <c r="OMY645" s="61"/>
      <c r="OMZ645" s="104"/>
      <c r="ONA645" s="60"/>
      <c r="ONB645" s="61"/>
      <c r="ONC645" s="104"/>
      <c r="OND645" s="60"/>
      <c r="ONE645" s="61"/>
      <c r="ONF645" s="104"/>
      <c r="ONG645" s="60"/>
      <c r="ONH645" s="61"/>
      <c r="ONI645" s="104"/>
      <c r="ONJ645" s="60"/>
      <c r="ONK645" s="61"/>
      <c r="ONL645" s="104"/>
      <c r="ONM645" s="60"/>
      <c r="ONN645" s="61"/>
      <c r="ONO645" s="104"/>
      <c r="ONP645" s="60"/>
      <c r="ONQ645" s="61"/>
      <c r="ONR645" s="104"/>
      <c r="ONS645" s="60"/>
      <c r="ONT645" s="61"/>
      <c r="ONU645" s="104"/>
      <c r="ONV645" s="60"/>
      <c r="ONW645" s="61"/>
      <c r="ONX645" s="104"/>
      <c r="ONY645" s="60"/>
      <c r="ONZ645" s="61"/>
      <c r="OOA645" s="104"/>
      <c r="OOB645" s="60"/>
      <c r="OOC645" s="61"/>
      <c r="OOD645" s="104"/>
      <c r="OOE645" s="60"/>
      <c r="OOF645" s="61"/>
      <c r="OOG645" s="104"/>
      <c r="OOH645" s="60"/>
      <c r="OOI645" s="61"/>
      <c r="OOJ645" s="104"/>
      <c r="OOK645" s="60"/>
      <c r="OOL645" s="61"/>
      <c r="OOM645" s="104"/>
      <c r="OON645" s="60"/>
      <c r="OOO645" s="61"/>
      <c r="OOP645" s="104"/>
      <c r="OOQ645" s="60"/>
      <c r="OOR645" s="61"/>
      <c r="OOS645" s="104"/>
      <c r="OOT645" s="60"/>
      <c r="OOU645" s="61"/>
      <c r="OOV645" s="104"/>
      <c r="OOW645" s="60"/>
      <c r="OOX645" s="61"/>
      <c r="OOY645" s="104"/>
      <c r="OOZ645" s="60"/>
      <c r="OPA645" s="61"/>
      <c r="OPB645" s="104"/>
      <c r="OPC645" s="60"/>
      <c r="OPD645" s="61"/>
      <c r="OPE645" s="104"/>
      <c r="OPF645" s="60"/>
      <c r="OPG645" s="61"/>
      <c r="OPH645" s="104"/>
      <c r="OPI645" s="60"/>
      <c r="OPJ645" s="61"/>
      <c r="OPK645" s="104"/>
      <c r="OPL645" s="60"/>
      <c r="OPM645" s="61"/>
      <c r="OPN645" s="104"/>
      <c r="OPO645" s="60"/>
      <c r="OPP645" s="61"/>
      <c r="OPQ645" s="104"/>
      <c r="OPR645" s="60"/>
      <c r="OPS645" s="61"/>
      <c r="OPT645" s="104"/>
      <c r="OPU645" s="60"/>
      <c r="OPV645" s="61"/>
      <c r="OPW645" s="104"/>
      <c r="OPX645" s="60"/>
      <c r="OPY645" s="61"/>
      <c r="OPZ645" s="104"/>
      <c r="OQA645" s="60"/>
      <c r="OQB645" s="61"/>
      <c r="OQC645" s="104"/>
      <c r="OQD645" s="60"/>
      <c r="OQE645" s="61"/>
      <c r="OQF645" s="104"/>
      <c r="OQG645" s="60"/>
      <c r="OQH645" s="61"/>
      <c r="OQI645" s="104"/>
      <c r="OQJ645" s="60"/>
      <c r="OQK645" s="61"/>
      <c r="OQL645" s="104"/>
      <c r="OQM645" s="60"/>
      <c r="OQN645" s="61"/>
      <c r="OQO645" s="104"/>
      <c r="OQP645" s="60"/>
      <c r="OQQ645" s="61"/>
      <c r="OQR645" s="104"/>
      <c r="OQS645" s="60"/>
      <c r="OQT645" s="61"/>
      <c r="OQU645" s="104"/>
      <c r="OQV645" s="60"/>
      <c r="OQW645" s="61"/>
      <c r="OQX645" s="104"/>
      <c r="OQY645" s="60"/>
      <c r="OQZ645" s="61"/>
      <c r="ORA645" s="104"/>
      <c r="ORB645" s="60"/>
      <c r="ORC645" s="61"/>
      <c r="ORD645" s="104"/>
      <c r="ORE645" s="60"/>
      <c r="ORF645" s="61"/>
      <c r="ORG645" s="104"/>
      <c r="ORH645" s="60"/>
      <c r="ORI645" s="61"/>
      <c r="ORJ645" s="104"/>
      <c r="ORK645" s="60"/>
      <c r="ORL645" s="61"/>
      <c r="ORM645" s="104"/>
      <c r="ORN645" s="60"/>
      <c r="ORO645" s="61"/>
      <c r="ORP645" s="104"/>
      <c r="ORQ645" s="60"/>
      <c r="ORR645" s="61"/>
      <c r="ORS645" s="104"/>
      <c r="ORT645" s="60"/>
      <c r="ORU645" s="61"/>
      <c r="ORV645" s="104"/>
      <c r="ORW645" s="60"/>
      <c r="ORX645" s="61"/>
      <c r="ORY645" s="104"/>
      <c r="ORZ645" s="60"/>
      <c r="OSA645" s="61"/>
      <c r="OSB645" s="104"/>
      <c r="OSC645" s="60"/>
      <c r="OSD645" s="61"/>
      <c r="OSE645" s="104"/>
      <c r="OSF645" s="60"/>
      <c r="OSG645" s="61"/>
      <c r="OSH645" s="104"/>
      <c r="OSI645" s="60"/>
      <c r="OSJ645" s="61"/>
      <c r="OSK645" s="104"/>
      <c r="OSL645" s="60"/>
      <c r="OSM645" s="61"/>
      <c r="OSN645" s="104"/>
      <c r="OSO645" s="60"/>
      <c r="OSP645" s="61"/>
      <c r="OSQ645" s="104"/>
      <c r="OSR645" s="60"/>
      <c r="OSS645" s="61"/>
      <c r="OST645" s="104"/>
      <c r="OSU645" s="60"/>
      <c r="OSV645" s="61"/>
      <c r="OSW645" s="104"/>
      <c r="OSX645" s="60"/>
      <c r="OSY645" s="61"/>
      <c r="OSZ645" s="104"/>
      <c r="OTA645" s="60"/>
      <c r="OTB645" s="61"/>
      <c r="OTC645" s="104"/>
      <c r="OTD645" s="60"/>
      <c r="OTE645" s="61"/>
      <c r="OTF645" s="104"/>
      <c r="OTG645" s="60"/>
      <c r="OTH645" s="61"/>
      <c r="OTI645" s="104"/>
      <c r="OTJ645" s="60"/>
      <c r="OTK645" s="61"/>
      <c r="OTL645" s="104"/>
      <c r="OTM645" s="60"/>
      <c r="OTN645" s="61"/>
      <c r="OTO645" s="104"/>
      <c r="OTP645" s="60"/>
      <c r="OTQ645" s="61"/>
      <c r="OTR645" s="104"/>
      <c r="OTS645" s="60"/>
      <c r="OTT645" s="61"/>
      <c r="OTU645" s="104"/>
      <c r="OTV645" s="60"/>
      <c r="OTW645" s="61"/>
      <c r="OTX645" s="104"/>
      <c r="OTY645" s="60"/>
      <c r="OTZ645" s="61"/>
      <c r="OUA645" s="104"/>
      <c r="OUB645" s="60"/>
      <c r="OUC645" s="61"/>
      <c r="OUD645" s="104"/>
      <c r="OUE645" s="60"/>
      <c r="OUF645" s="61"/>
      <c r="OUG645" s="104"/>
      <c r="OUH645" s="60"/>
      <c r="OUI645" s="61"/>
      <c r="OUJ645" s="104"/>
      <c r="OUK645" s="60"/>
      <c r="OUL645" s="61"/>
      <c r="OUM645" s="104"/>
      <c r="OUN645" s="60"/>
      <c r="OUO645" s="61"/>
      <c r="OUP645" s="104"/>
      <c r="OUQ645" s="60"/>
      <c r="OUR645" s="61"/>
      <c r="OUS645" s="104"/>
      <c r="OUT645" s="60"/>
      <c r="OUU645" s="61"/>
      <c r="OUV645" s="104"/>
      <c r="OUW645" s="60"/>
      <c r="OUX645" s="61"/>
      <c r="OUY645" s="104"/>
      <c r="OUZ645" s="60"/>
      <c r="OVA645" s="61"/>
      <c r="OVB645" s="104"/>
      <c r="OVC645" s="60"/>
      <c r="OVD645" s="61"/>
      <c r="OVE645" s="104"/>
      <c r="OVF645" s="60"/>
      <c r="OVG645" s="61"/>
      <c r="OVH645" s="104"/>
      <c r="OVI645" s="60"/>
      <c r="OVJ645" s="61"/>
      <c r="OVK645" s="104"/>
      <c r="OVL645" s="60"/>
      <c r="OVM645" s="61"/>
      <c r="OVN645" s="104"/>
      <c r="OVO645" s="60"/>
      <c r="OVP645" s="61"/>
      <c r="OVQ645" s="104"/>
      <c r="OVR645" s="60"/>
      <c r="OVS645" s="61"/>
      <c r="OVT645" s="104"/>
      <c r="OVU645" s="60"/>
      <c r="OVV645" s="61"/>
      <c r="OVW645" s="104"/>
      <c r="OVX645" s="60"/>
      <c r="OVY645" s="61"/>
      <c r="OVZ645" s="104"/>
      <c r="OWA645" s="60"/>
      <c r="OWB645" s="61"/>
      <c r="OWC645" s="104"/>
      <c r="OWD645" s="60"/>
      <c r="OWE645" s="61"/>
      <c r="OWF645" s="104"/>
      <c r="OWG645" s="60"/>
      <c r="OWH645" s="61"/>
      <c r="OWI645" s="104"/>
      <c r="OWJ645" s="60"/>
      <c r="OWK645" s="61"/>
      <c r="OWL645" s="104"/>
      <c r="OWM645" s="60"/>
      <c r="OWN645" s="61"/>
      <c r="OWO645" s="104"/>
      <c r="OWP645" s="60"/>
      <c r="OWQ645" s="61"/>
      <c r="OWR645" s="104"/>
      <c r="OWS645" s="60"/>
      <c r="OWT645" s="61"/>
      <c r="OWU645" s="104"/>
      <c r="OWV645" s="60"/>
      <c r="OWW645" s="61"/>
      <c r="OWX645" s="104"/>
      <c r="OWY645" s="60"/>
      <c r="OWZ645" s="61"/>
      <c r="OXA645" s="104"/>
      <c r="OXB645" s="60"/>
      <c r="OXC645" s="61"/>
      <c r="OXD645" s="104"/>
      <c r="OXE645" s="60"/>
      <c r="OXF645" s="61"/>
      <c r="OXG645" s="104"/>
      <c r="OXH645" s="60"/>
      <c r="OXI645" s="61"/>
      <c r="OXJ645" s="104"/>
      <c r="OXK645" s="60"/>
      <c r="OXL645" s="61"/>
      <c r="OXM645" s="104"/>
      <c r="OXN645" s="60"/>
      <c r="OXO645" s="61"/>
      <c r="OXP645" s="104"/>
      <c r="OXQ645" s="60"/>
      <c r="OXR645" s="61"/>
      <c r="OXS645" s="104"/>
      <c r="OXT645" s="60"/>
      <c r="OXU645" s="61"/>
      <c r="OXV645" s="104"/>
      <c r="OXW645" s="60"/>
      <c r="OXX645" s="61"/>
      <c r="OXY645" s="104"/>
      <c r="OXZ645" s="60"/>
      <c r="OYA645" s="61"/>
      <c r="OYB645" s="104"/>
      <c r="OYC645" s="60"/>
      <c r="OYD645" s="61"/>
      <c r="OYE645" s="104"/>
      <c r="OYF645" s="60"/>
      <c r="OYG645" s="61"/>
      <c r="OYH645" s="104"/>
      <c r="OYI645" s="60"/>
      <c r="OYJ645" s="61"/>
      <c r="OYK645" s="104"/>
      <c r="OYL645" s="60"/>
      <c r="OYM645" s="61"/>
      <c r="OYN645" s="104"/>
      <c r="OYO645" s="60"/>
      <c r="OYP645" s="61"/>
      <c r="OYQ645" s="104"/>
      <c r="OYR645" s="60"/>
      <c r="OYS645" s="61"/>
      <c r="OYT645" s="104"/>
      <c r="OYU645" s="60"/>
      <c r="OYV645" s="61"/>
      <c r="OYW645" s="104"/>
      <c r="OYX645" s="60"/>
      <c r="OYY645" s="61"/>
      <c r="OYZ645" s="104"/>
      <c r="OZA645" s="60"/>
      <c r="OZB645" s="61"/>
      <c r="OZC645" s="104"/>
      <c r="OZD645" s="60"/>
      <c r="OZE645" s="61"/>
      <c r="OZF645" s="104"/>
      <c r="OZG645" s="60"/>
      <c r="OZH645" s="61"/>
      <c r="OZI645" s="104"/>
      <c r="OZJ645" s="60"/>
      <c r="OZK645" s="61"/>
      <c r="OZL645" s="104"/>
      <c r="OZM645" s="60"/>
      <c r="OZN645" s="61"/>
      <c r="OZO645" s="104"/>
      <c r="OZP645" s="60"/>
      <c r="OZQ645" s="61"/>
      <c r="OZR645" s="104"/>
      <c r="OZS645" s="60"/>
      <c r="OZT645" s="61"/>
      <c r="OZU645" s="104"/>
      <c r="OZV645" s="60"/>
      <c r="OZW645" s="61"/>
      <c r="OZX645" s="104"/>
      <c r="OZY645" s="60"/>
      <c r="OZZ645" s="61"/>
      <c r="PAA645" s="104"/>
      <c r="PAB645" s="60"/>
      <c r="PAC645" s="61"/>
      <c r="PAD645" s="104"/>
      <c r="PAE645" s="60"/>
      <c r="PAF645" s="61"/>
      <c r="PAG645" s="104"/>
      <c r="PAH645" s="60"/>
      <c r="PAI645" s="61"/>
      <c r="PAJ645" s="104"/>
      <c r="PAK645" s="60"/>
      <c r="PAL645" s="61"/>
      <c r="PAM645" s="104"/>
      <c r="PAN645" s="60"/>
      <c r="PAO645" s="61"/>
      <c r="PAP645" s="104"/>
      <c r="PAQ645" s="60"/>
      <c r="PAR645" s="61"/>
      <c r="PAS645" s="104"/>
      <c r="PAT645" s="60"/>
      <c r="PAU645" s="61"/>
      <c r="PAV645" s="104"/>
      <c r="PAW645" s="60"/>
      <c r="PAX645" s="61"/>
      <c r="PAY645" s="104"/>
      <c r="PAZ645" s="60"/>
      <c r="PBA645" s="61"/>
      <c r="PBB645" s="104"/>
      <c r="PBC645" s="60"/>
      <c r="PBD645" s="61"/>
      <c r="PBE645" s="104"/>
      <c r="PBF645" s="60"/>
      <c r="PBG645" s="61"/>
      <c r="PBH645" s="104"/>
      <c r="PBI645" s="60"/>
      <c r="PBJ645" s="61"/>
      <c r="PBK645" s="104"/>
      <c r="PBL645" s="60"/>
      <c r="PBM645" s="61"/>
      <c r="PBN645" s="104"/>
      <c r="PBO645" s="60"/>
      <c r="PBP645" s="61"/>
      <c r="PBQ645" s="104"/>
      <c r="PBR645" s="60"/>
      <c r="PBS645" s="61"/>
      <c r="PBT645" s="104"/>
      <c r="PBU645" s="60"/>
      <c r="PBV645" s="61"/>
      <c r="PBW645" s="104"/>
      <c r="PBX645" s="60"/>
      <c r="PBY645" s="61"/>
      <c r="PBZ645" s="104"/>
      <c r="PCA645" s="60"/>
      <c r="PCB645" s="61"/>
      <c r="PCC645" s="104"/>
      <c r="PCD645" s="60"/>
      <c r="PCE645" s="61"/>
      <c r="PCF645" s="104"/>
      <c r="PCG645" s="60"/>
      <c r="PCH645" s="61"/>
      <c r="PCI645" s="104"/>
      <c r="PCJ645" s="60"/>
      <c r="PCK645" s="61"/>
      <c r="PCL645" s="104"/>
      <c r="PCM645" s="60"/>
      <c r="PCN645" s="61"/>
      <c r="PCO645" s="104"/>
      <c r="PCP645" s="60"/>
      <c r="PCQ645" s="61"/>
      <c r="PCR645" s="104"/>
      <c r="PCS645" s="60"/>
      <c r="PCT645" s="61"/>
      <c r="PCU645" s="104"/>
      <c r="PCV645" s="60"/>
      <c r="PCW645" s="61"/>
      <c r="PCX645" s="104"/>
      <c r="PCY645" s="60"/>
      <c r="PCZ645" s="61"/>
      <c r="PDA645" s="104"/>
      <c r="PDB645" s="60"/>
      <c r="PDC645" s="61"/>
      <c r="PDD645" s="104"/>
      <c r="PDE645" s="60"/>
      <c r="PDF645" s="61"/>
      <c r="PDG645" s="104"/>
      <c r="PDH645" s="60"/>
      <c r="PDI645" s="61"/>
      <c r="PDJ645" s="104"/>
      <c r="PDK645" s="60"/>
      <c r="PDL645" s="61"/>
      <c r="PDM645" s="104"/>
      <c r="PDN645" s="60"/>
      <c r="PDO645" s="61"/>
      <c r="PDP645" s="104"/>
      <c r="PDQ645" s="60"/>
      <c r="PDR645" s="61"/>
      <c r="PDS645" s="104"/>
      <c r="PDT645" s="60"/>
      <c r="PDU645" s="61"/>
      <c r="PDV645" s="104"/>
      <c r="PDW645" s="60"/>
      <c r="PDX645" s="61"/>
      <c r="PDY645" s="104"/>
      <c r="PDZ645" s="60"/>
      <c r="PEA645" s="61"/>
      <c r="PEB645" s="104"/>
      <c r="PEC645" s="60"/>
      <c r="PED645" s="61"/>
      <c r="PEE645" s="104"/>
      <c r="PEF645" s="60"/>
      <c r="PEG645" s="61"/>
      <c r="PEH645" s="104"/>
      <c r="PEI645" s="60"/>
      <c r="PEJ645" s="61"/>
      <c r="PEK645" s="104"/>
      <c r="PEL645" s="60"/>
      <c r="PEM645" s="61"/>
      <c r="PEN645" s="104"/>
      <c r="PEO645" s="60"/>
      <c r="PEP645" s="61"/>
      <c r="PEQ645" s="104"/>
      <c r="PER645" s="60"/>
      <c r="PES645" s="61"/>
      <c r="PET645" s="104"/>
      <c r="PEU645" s="60"/>
      <c r="PEV645" s="61"/>
      <c r="PEW645" s="104"/>
      <c r="PEX645" s="60"/>
      <c r="PEY645" s="61"/>
      <c r="PEZ645" s="104"/>
      <c r="PFA645" s="60"/>
      <c r="PFB645" s="61"/>
      <c r="PFC645" s="104"/>
      <c r="PFD645" s="60"/>
      <c r="PFE645" s="61"/>
      <c r="PFF645" s="104"/>
      <c r="PFG645" s="60"/>
      <c r="PFH645" s="61"/>
      <c r="PFI645" s="104"/>
      <c r="PFJ645" s="60"/>
      <c r="PFK645" s="61"/>
      <c r="PFL645" s="104"/>
      <c r="PFM645" s="60"/>
      <c r="PFN645" s="61"/>
      <c r="PFO645" s="104"/>
      <c r="PFP645" s="60"/>
      <c r="PFQ645" s="61"/>
      <c r="PFR645" s="104"/>
      <c r="PFS645" s="60"/>
      <c r="PFT645" s="61"/>
      <c r="PFU645" s="104"/>
      <c r="PFV645" s="60"/>
      <c r="PFW645" s="61"/>
      <c r="PFX645" s="104"/>
      <c r="PFY645" s="60"/>
      <c r="PFZ645" s="61"/>
      <c r="PGA645" s="104"/>
      <c r="PGB645" s="60"/>
      <c r="PGC645" s="61"/>
      <c r="PGD645" s="104"/>
      <c r="PGE645" s="60"/>
      <c r="PGF645" s="61"/>
      <c r="PGG645" s="104"/>
      <c r="PGH645" s="60"/>
      <c r="PGI645" s="61"/>
      <c r="PGJ645" s="104"/>
      <c r="PGK645" s="60"/>
      <c r="PGL645" s="61"/>
      <c r="PGM645" s="104"/>
      <c r="PGN645" s="60"/>
      <c r="PGO645" s="61"/>
      <c r="PGP645" s="104"/>
      <c r="PGQ645" s="60"/>
      <c r="PGR645" s="61"/>
      <c r="PGS645" s="104"/>
      <c r="PGT645" s="60"/>
      <c r="PGU645" s="61"/>
      <c r="PGV645" s="104"/>
      <c r="PGW645" s="60"/>
      <c r="PGX645" s="61"/>
      <c r="PGY645" s="104"/>
      <c r="PGZ645" s="60"/>
      <c r="PHA645" s="61"/>
      <c r="PHB645" s="104"/>
      <c r="PHC645" s="60"/>
      <c r="PHD645" s="61"/>
      <c r="PHE645" s="104"/>
      <c r="PHF645" s="60"/>
      <c r="PHG645" s="61"/>
      <c r="PHH645" s="104"/>
      <c r="PHI645" s="60"/>
      <c r="PHJ645" s="61"/>
      <c r="PHK645" s="104"/>
      <c r="PHL645" s="60"/>
      <c r="PHM645" s="61"/>
      <c r="PHN645" s="104"/>
      <c r="PHO645" s="60"/>
      <c r="PHP645" s="61"/>
      <c r="PHQ645" s="104"/>
      <c r="PHR645" s="60"/>
      <c r="PHS645" s="61"/>
      <c r="PHT645" s="104"/>
      <c r="PHU645" s="60"/>
      <c r="PHV645" s="61"/>
      <c r="PHW645" s="104"/>
      <c r="PHX645" s="60"/>
      <c r="PHY645" s="61"/>
      <c r="PHZ645" s="104"/>
      <c r="PIA645" s="60"/>
      <c r="PIB645" s="61"/>
      <c r="PIC645" s="104"/>
      <c r="PID645" s="60"/>
      <c r="PIE645" s="61"/>
      <c r="PIF645" s="104"/>
      <c r="PIG645" s="60"/>
      <c r="PIH645" s="61"/>
      <c r="PII645" s="104"/>
      <c r="PIJ645" s="60"/>
      <c r="PIK645" s="61"/>
      <c r="PIL645" s="104"/>
      <c r="PIM645" s="60"/>
      <c r="PIN645" s="61"/>
      <c r="PIO645" s="104"/>
      <c r="PIP645" s="60"/>
      <c r="PIQ645" s="61"/>
      <c r="PIR645" s="104"/>
      <c r="PIS645" s="60"/>
      <c r="PIT645" s="61"/>
      <c r="PIU645" s="104"/>
      <c r="PIV645" s="60"/>
      <c r="PIW645" s="61"/>
      <c r="PIX645" s="104"/>
      <c r="PIY645" s="60"/>
      <c r="PIZ645" s="61"/>
      <c r="PJA645" s="104"/>
      <c r="PJB645" s="60"/>
      <c r="PJC645" s="61"/>
      <c r="PJD645" s="104"/>
      <c r="PJE645" s="60"/>
      <c r="PJF645" s="61"/>
      <c r="PJG645" s="104"/>
      <c r="PJH645" s="60"/>
      <c r="PJI645" s="61"/>
      <c r="PJJ645" s="104"/>
      <c r="PJK645" s="60"/>
      <c r="PJL645" s="61"/>
      <c r="PJM645" s="104"/>
      <c r="PJN645" s="60"/>
      <c r="PJO645" s="61"/>
      <c r="PJP645" s="104"/>
      <c r="PJQ645" s="60"/>
      <c r="PJR645" s="61"/>
      <c r="PJS645" s="104"/>
      <c r="PJT645" s="60"/>
      <c r="PJU645" s="61"/>
      <c r="PJV645" s="104"/>
      <c r="PJW645" s="60"/>
      <c r="PJX645" s="61"/>
      <c r="PJY645" s="104"/>
      <c r="PJZ645" s="60"/>
      <c r="PKA645" s="61"/>
      <c r="PKB645" s="104"/>
      <c r="PKC645" s="60"/>
      <c r="PKD645" s="61"/>
      <c r="PKE645" s="104"/>
      <c r="PKF645" s="60"/>
      <c r="PKG645" s="61"/>
      <c r="PKH645" s="104"/>
      <c r="PKI645" s="60"/>
      <c r="PKJ645" s="61"/>
      <c r="PKK645" s="104"/>
      <c r="PKL645" s="60"/>
      <c r="PKM645" s="61"/>
      <c r="PKN645" s="104"/>
      <c r="PKO645" s="60"/>
      <c r="PKP645" s="61"/>
      <c r="PKQ645" s="104"/>
      <c r="PKR645" s="60"/>
      <c r="PKS645" s="61"/>
      <c r="PKT645" s="104"/>
      <c r="PKU645" s="60"/>
      <c r="PKV645" s="61"/>
      <c r="PKW645" s="104"/>
      <c r="PKX645" s="60"/>
      <c r="PKY645" s="61"/>
      <c r="PKZ645" s="104"/>
      <c r="PLA645" s="60"/>
      <c r="PLB645" s="61"/>
      <c r="PLC645" s="104"/>
      <c r="PLD645" s="60"/>
      <c r="PLE645" s="61"/>
      <c r="PLF645" s="104"/>
      <c r="PLG645" s="60"/>
      <c r="PLH645" s="61"/>
      <c r="PLI645" s="104"/>
      <c r="PLJ645" s="60"/>
      <c r="PLK645" s="61"/>
      <c r="PLL645" s="104"/>
      <c r="PLM645" s="60"/>
      <c r="PLN645" s="61"/>
      <c r="PLO645" s="104"/>
      <c r="PLP645" s="60"/>
      <c r="PLQ645" s="61"/>
      <c r="PLR645" s="104"/>
      <c r="PLS645" s="60"/>
      <c r="PLT645" s="61"/>
      <c r="PLU645" s="104"/>
      <c r="PLV645" s="60"/>
      <c r="PLW645" s="61"/>
      <c r="PLX645" s="104"/>
      <c r="PLY645" s="60"/>
      <c r="PLZ645" s="61"/>
      <c r="PMA645" s="104"/>
      <c r="PMB645" s="60"/>
      <c r="PMC645" s="61"/>
      <c r="PMD645" s="104"/>
      <c r="PME645" s="60"/>
      <c r="PMF645" s="61"/>
      <c r="PMG645" s="104"/>
      <c r="PMH645" s="60"/>
      <c r="PMI645" s="61"/>
      <c r="PMJ645" s="104"/>
      <c r="PMK645" s="60"/>
      <c r="PML645" s="61"/>
      <c r="PMM645" s="104"/>
      <c r="PMN645" s="60"/>
      <c r="PMO645" s="61"/>
      <c r="PMP645" s="104"/>
      <c r="PMQ645" s="60"/>
      <c r="PMR645" s="61"/>
      <c r="PMS645" s="104"/>
      <c r="PMT645" s="60"/>
      <c r="PMU645" s="61"/>
      <c r="PMV645" s="104"/>
      <c r="PMW645" s="60"/>
      <c r="PMX645" s="61"/>
      <c r="PMY645" s="104"/>
      <c r="PMZ645" s="60"/>
      <c r="PNA645" s="61"/>
      <c r="PNB645" s="104"/>
      <c r="PNC645" s="60"/>
      <c r="PND645" s="61"/>
      <c r="PNE645" s="104"/>
      <c r="PNF645" s="60"/>
      <c r="PNG645" s="61"/>
      <c r="PNH645" s="104"/>
      <c r="PNI645" s="60"/>
      <c r="PNJ645" s="61"/>
      <c r="PNK645" s="104"/>
      <c r="PNL645" s="60"/>
      <c r="PNM645" s="61"/>
      <c r="PNN645" s="104"/>
      <c r="PNO645" s="60"/>
      <c r="PNP645" s="61"/>
      <c r="PNQ645" s="104"/>
      <c r="PNR645" s="60"/>
      <c r="PNS645" s="61"/>
      <c r="PNT645" s="104"/>
      <c r="PNU645" s="60"/>
      <c r="PNV645" s="61"/>
      <c r="PNW645" s="104"/>
      <c r="PNX645" s="60"/>
      <c r="PNY645" s="61"/>
      <c r="PNZ645" s="104"/>
      <c r="POA645" s="60"/>
      <c r="POB645" s="61"/>
      <c r="POC645" s="104"/>
      <c r="POD645" s="60"/>
      <c r="POE645" s="61"/>
      <c r="POF645" s="104"/>
      <c r="POG645" s="60"/>
      <c r="POH645" s="61"/>
      <c r="POI645" s="104"/>
      <c r="POJ645" s="60"/>
      <c r="POK645" s="61"/>
      <c r="POL645" s="104"/>
      <c r="POM645" s="60"/>
      <c r="PON645" s="61"/>
      <c r="POO645" s="104"/>
      <c r="POP645" s="60"/>
      <c r="POQ645" s="61"/>
      <c r="POR645" s="104"/>
      <c r="POS645" s="60"/>
      <c r="POT645" s="61"/>
      <c r="POU645" s="104"/>
      <c r="POV645" s="60"/>
      <c r="POW645" s="61"/>
      <c r="POX645" s="104"/>
      <c r="POY645" s="60"/>
      <c r="POZ645" s="61"/>
      <c r="PPA645" s="104"/>
      <c r="PPB645" s="60"/>
      <c r="PPC645" s="61"/>
      <c r="PPD645" s="104"/>
      <c r="PPE645" s="60"/>
      <c r="PPF645" s="61"/>
      <c r="PPG645" s="104"/>
      <c r="PPH645" s="60"/>
      <c r="PPI645" s="61"/>
      <c r="PPJ645" s="104"/>
      <c r="PPK645" s="60"/>
      <c r="PPL645" s="61"/>
      <c r="PPM645" s="104"/>
      <c r="PPN645" s="60"/>
      <c r="PPO645" s="61"/>
      <c r="PPP645" s="104"/>
      <c r="PPQ645" s="60"/>
      <c r="PPR645" s="61"/>
      <c r="PPS645" s="104"/>
      <c r="PPT645" s="60"/>
      <c r="PPU645" s="61"/>
      <c r="PPV645" s="104"/>
      <c r="PPW645" s="60"/>
      <c r="PPX645" s="61"/>
      <c r="PPY645" s="104"/>
      <c r="PPZ645" s="60"/>
      <c r="PQA645" s="61"/>
      <c r="PQB645" s="104"/>
      <c r="PQC645" s="60"/>
      <c r="PQD645" s="61"/>
      <c r="PQE645" s="104"/>
      <c r="PQF645" s="60"/>
      <c r="PQG645" s="61"/>
      <c r="PQH645" s="104"/>
      <c r="PQI645" s="60"/>
      <c r="PQJ645" s="61"/>
      <c r="PQK645" s="104"/>
      <c r="PQL645" s="60"/>
      <c r="PQM645" s="61"/>
      <c r="PQN645" s="104"/>
      <c r="PQO645" s="60"/>
      <c r="PQP645" s="61"/>
      <c r="PQQ645" s="104"/>
      <c r="PQR645" s="60"/>
      <c r="PQS645" s="61"/>
      <c r="PQT645" s="104"/>
      <c r="PQU645" s="60"/>
      <c r="PQV645" s="61"/>
      <c r="PQW645" s="104"/>
      <c r="PQX645" s="60"/>
      <c r="PQY645" s="61"/>
      <c r="PQZ645" s="104"/>
      <c r="PRA645" s="60"/>
      <c r="PRB645" s="61"/>
      <c r="PRC645" s="104"/>
      <c r="PRD645" s="60"/>
      <c r="PRE645" s="61"/>
      <c r="PRF645" s="104"/>
      <c r="PRG645" s="60"/>
      <c r="PRH645" s="61"/>
      <c r="PRI645" s="104"/>
      <c r="PRJ645" s="60"/>
      <c r="PRK645" s="61"/>
      <c r="PRL645" s="104"/>
      <c r="PRM645" s="60"/>
      <c r="PRN645" s="61"/>
      <c r="PRO645" s="104"/>
      <c r="PRP645" s="60"/>
      <c r="PRQ645" s="61"/>
      <c r="PRR645" s="104"/>
      <c r="PRS645" s="60"/>
      <c r="PRT645" s="61"/>
      <c r="PRU645" s="104"/>
      <c r="PRV645" s="60"/>
      <c r="PRW645" s="61"/>
      <c r="PRX645" s="104"/>
      <c r="PRY645" s="60"/>
      <c r="PRZ645" s="61"/>
      <c r="PSA645" s="104"/>
      <c r="PSB645" s="60"/>
      <c r="PSC645" s="61"/>
      <c r="PSD645" s="104"/>
      <c r="PSE645" s="60"/>
      <c r="PSF645" s="61"/>
      <c r="PSG645" s="104"/>
      <c r="PSH645" s="60"/>
      <c r="PSI645" s="61"/>
      <c r="PSJ645" s="104"/>
      <c r="PSK645" s="60"/>
      <c r="PSL645" s="61"/>
      <c r="PSM645" s="104"/>
      <c r="PSN645" s="60"/>
      <c r="PSO645" s="61"/>
      <c r="PSP645" s="104"/>
      <c r="PSQ645" s="60"/>
      <c r="PSR645" s="61"/>
      <c r="PSS645" s="104"/>
      <c r="PST645" s="60"/>
      <c r="PSU645" s="61"/>
      <c r="PSV645" s="104"/>
      <c r="PSW645" s="60"/>
      <c r="PSX645" s="61"/>
      <c r="PSY645" s="104"/>
      <c r="PSZ645" s="60"/>
      <c r="PTA645" s="61"/>
      <c r="PTB645" s="104"/>
      <c r="PTC645" s="60"/>
      <c r="PTD645" s="61"/>
      <c r="PTE645" s="104"/>
      <c r="PTF645" s="60"/>
      <c r="PTG645" s="61"/>
      <c r="PTH645" s="104"/>
      <c r="PTI645" s="60"/>
      <c r="PTJ645" s="61"/>
      <c r="PTK645" s="104"/>
      <c r="PTL645" s="60"/>
      <c r="PTM645" s="61"/>
      <c r="PTN645" s="104"/>
      <c r="PTO645" s="60"/>
      <c r="PTP645" s="61"/>
      <c r="PTQ645" s="104"/>
      <c r="PTR645" s="60"/>
      <c r="PTS645" s="61"/>
      <c r="PTT645" s="104"/>
      <c r="PTU645" s="60"/>
      <c r="PTV645" s="61"/>
      <c r="PTW645" s="104"/>
      <c r="PTX645" s="60"/>
      <c r="PTY645" s="61"/>
      <c r="PTZ645" s="104"/>
      <c r="PUA645" s="60"/>
      <c r="PUB645" s="61"/>
      <c r="PUC645" s="104"/>
      <c r="PUD645" s="60"/>
      <c r="PUE645" s="61"/>
      <c r="PUF645" s="104"/>
      <c r="PUG645" s="60"/>
      <c r="PUH645" s="61"/>
      <c r="PUI645" s="104"/>
      <c r="PUJ645" s="60"/>
      <c r="PUK645" s="61"/>
      <c r="PUL645" s="104"/>
      <c r="PUM645" s="60"/>
      <c r="PUN645" s="61"/>
      <c r="PUO645" s="104"/>
      <c r="PUP645" s="60"/>
      <c r="PUQ645" s="61"/>
      <c r="PUR645" s="104"/>
      <c r="PUS645" s="60"/>
      <c r="PUT645" s="61"/>
      <c r="PUU645" s="104"/>
      <c r="PUV645" s="60"/>
      <c r="PUW645" s="61"/>
      <c r="PUX645" s="104"/>
      <c r="PUY645" s="60"/>
      <c r="PUZ645" s="61"/>
      <c r="PVA645" s="104"/>
      <c r="PVB645" s="60"/>
      <c r="PVC645" s="61"/>
      <c r="PVD645" s="104"/>
      <c r="PVE645" s="60"/>
      <c r="PVF645" s="61"/>
      <c r="PVG645" s="104"/>
      <c r="PVH645" s="60"/>
      <c r="PVI645" s="61"/>
      <c r="PVJ645" s="104"/>
      <c r="PVK645" s="60"/>
      <c r="PVL645" s="61"/>
      <c r="PVM645" s="104"/>
      <c r="PVN645" s="60"/>
      <c r="PVO645" s="61"/>
      <c r="PVP645" s="104"/>
      <c r="PVQ645" s="60"/>
      <c r="PVR645" s="61"/>
      <c r="PVS645" s="104"/>
      <c r="PVT645" s="60"/>
      <c r="PVU645" s="61"/>
      <c r="PVV645" s="104"/>
      <c r="PVW645" s="60"/>
      <c r="PVX645" s="61"/>
      <c r="PVY645" s="104"/>
      <c r="PVZ645" s="60"/>
      <c r="PWA645" s="61"/>
      <c r="PWB645" s="104"/>
      <c r="PWC645" s="60"/>
      <c r="PWD645" s="61"/>
      <c r="PWE645" s="104"/>
      <c r="PWF645" s="60"/>
      <c r="PWG645" s="61"/>
      <c r="PWH645" s="104"/>
      <c r="PWI645" s="60"/>
      <c r="PWJ645" s="61"/>
      <c r="PWK645" s="104"/>
      <c r="PWL645" s="60"/>
      <c r="PWM645" s="61"/>
      <c r="PWN645" s="104"/>
      <c r="PWO645" s="60"/>
      <c r="PWP645" s="61"/>
      <c r="PWQ645" s="104"/>
      <c r="PWR645" s="60"/>
      <c r="PWS645" s="61"/>
      <c r="PWT645" s="104"/>
      <c r="PWU645" s="60"/>
      <c r="PWV645" s="61"/>
      <c r="PWW645" s="104"/>
      <c r="PWX645" s="60"/>
      <c r="PWY645" s="61"/>
      <c r="PWZ645" s="104"/>
      <c r="PXA645" s="60"/>
      <c r="PXB645" s="61"/>
      <c r="PXC645" s="104"/>
      <c r="PXD645" s="60"/>
      <c r="PXE645" s="61"/>
      <c r="PXF645" s="104"/>
      <c r="PXG645" s="60"/>
      <c r="PXH645" s="61"/>
      <c r="PXI645" s="104"/>
      <c r="PXJ645" s="60"/>
      <c r="PXK645" s="61"/>
      <c r="PXL645" s="104"/>
      <c r="PXM645" s="60"/>
      <c r="PXN645" s="61"/>
      <c r="PXO645" s="104"/>
      <c r="PXP645" s="60"/>
      <c r="PXQ645" s="61"/>
      <c r="PXR645" s="104"/>
      <c r="PXS645" s="60"/>
      <c r="PXT645" s="61"/>
      <c r="PXU645" s="104"/>
      <c r="PXV645" s="60"/>
      <c r="PXW645" s="61"/>
      <c r="PXX645" s="104"/>
      <c r="PXY645" s="60"/>
      <c r="PXZ645" s="61"/>
      <c r="PYA645" s="104"/>
      <c r="PYB645" s="60"/>
      <c r="PYC645" s="61"/>
      <c r="PYD645" s="104"/>
      <c r="PYE645" s="60"/>
      <c r="PYF645" s="61"/>
      <c r="PYG645" s="104"/>
      <c r="PYH645" s="60"/>
      <c r="PYI645" s="61"/>
      <c r="PYJ645" s="104"/>
      <c r="PYK645" s="60"/>
      <c r="PYL645" s="61"/>
      <c r="PYM645" s="104"/>
      <c r="PYN645" s="60"/>
      <c r="PYO645" s="61"/>
      <c r="PYP645" s="104"/>
      <c r="PYQ645" s="60"/>
      <c r="PYR645" s="61"/>
      <c r="PYS645" s="104"/>
      <c r="PYT645" s="60"/>
      <c r="PYU645" s="61"/>
      <c r="PYV645" s="104"/>
      <c r="PYW645" s="60"/>
      <c r="PYX645" s="61"/>
      <c r="PYY645" s="104"/>
      <c r="PYZ645" s="60"/>
      <c r="PZA645" s="61"/>
      <c r="PZB645" s="104"/>
      <c r="PZC645" s="60"/>
      <c r="PZD645" s="61"/>
      <c r="PZE645" s="104"/>
      <c r="PZF645" s="60"/>
      <c r="PZG645" s="61"/>
      <c r="PZH645" s="104"/>
      <c r="PZI645" s="60"/>
      <c r="PZJ645" s="61"/>
      <c r="PZK645" s="104"/>
      <c r="PZL645" s="60"/>
      <c r="PZM645" s="61"/>
      <c r="PZN645" s="104"/>
      <c r="PZO645" s="60"/>
      <c r="PZP645" s="61"/>
      <c r="PZQ645" s="104"/>
      <c r="PZR645" s="60"/>
      <c r="PZS645" s="61"/>
      <c r="PZT645" s="104"/>
      <c r="PZU645" s="60"/>
      <c r="PZV645" s="61"/>
      <c r="PZW645" s="104"/>
      <c r="PZX645" s="60"/>
      <c r="PZY645" s="61"/>
      <c r="PZZ645" s="104"/>
      <c r="QAA645" s="60"/>
      <c r="QAB645" s="61"/>
      <c r="QAC645" s="104"/>
      <c r="QAD645" s="60"/>
      <c r="QAE645" s="61"/>
      <c r="QAF645" s="104"/>
      <c r="QAG645" s="60"/>
      <c r="QAH645" s="61"/>
      <c r="QAI645" s="104"/>
      <c r="QAJ645" s="60"/>
      <c r="QAK645" s="61"/>
      <c r="QAL645" s="104"/>
      <c r="QAM645" s="60"/>
      <c r="QAN645" s="61"/>
      <c r="QAO645" s="104"/>
      <c r="QAP645" s="60"/>
      <c r="QAQ645" s="61"/>
      <c r="QAR645" s="104"/>
      <c r="QAS645" s="60"/>
      <c r="QAT645" s="61"/>
      <c r="QAU645" s="104"/>
      <c r="QAV645" s="60"/>
      <c r="QAW645" s="61"/>
      <c r="QAX645" s="104"/>
      <c r="QAY645" s="60"/>
      <c r="QAZ645" s="61"/>
      <c r="QBA645" s="104"/>
      <c r="QBB645" s="60"/>
      <c r="QBC645" s="61"/>
      <c r="QBD645" s="104"/>
      <c r="QBE645" s="60"/>
      <c r="QBF645" s="61"/>
      <c r="QBG645" s="104"/>
      <c r="QBH645" s="60"/>
      <c r="QBI645" s="61"/>
      <c r="QBJ645" s="104"/>
      <c r="QBK645" s="60"/>
      <c r="QBL645" s="61"/>
      <c r="QBM645" s="104"/>
      <c r="QBN645" s="60"/>
      <c r="QBO645" s="61"/>
      <c r="QBP645" s="104"/>
      <c r="QBQ645" s="60"/>
      <c r="QBR645" s="61"/>
      <c r="QBS645" s="104"/>
      <c r="QBT645" s="60"/>
      <c r="QBU645" s="61"/>
      <c r="QBV645" s="104"/>
      <c r="QBW645" s="60"/>
      <c r="QBX645" s="61"/>
      <c r="QBY645" s="104"/>
      <c r="QBZ645" s="60"/>
      <c r="QCA645" s="61"/>
      <c r="QCB645" s="104"/>
      <c r="QCC645" s="60"/>
      <c r="QCD645" s="61"/>
      <c r="QCE645" s="104"/>
      <c r="QCF645" s="60"/>
      <c r="QCG645" s="61"/>
      <c r="QCH645" s="104"/>
      <c r="QCI645" s="60"/>
      <c r="QCJ645" s="61"/>
      <c r="QCK645" s="104"/>
      <c r="QCL645" s="60"/>
      <c r="QCM645" s="61"/>
      <c r="QCN645" s="104"/>
      <c r="QCO645" s="60"/>
      <c r="QCP645" s="61"/>
      <c r="QCQ645" s="104"/>
      <c r="QCR645" s="60"/>
      <c r="QCS645" s="61"/>
      <c r="QCT645" s="104"/>
      <c r="QCU645" s="60"/>
      <c r="QCV645" s="61"/>
      <c r="QCW645" s="104"/>
      <c r="QCX645" s="60"/>
      <c r="QCY645" s="61"/>
      <c r="QCZ645" s="104"/>
      <c r="QDA645" s="60"/>
      <c r="QDB645" s="61"/>
      <c r="QDC645" s="104"/>
      <c r="QDD645" s="60"/>
      <c r="QDE645" s="61"/>
      <c r="QDF645" s="104"/>
      <c r="QDG645" s="60"/>
      <c r="QDH645" s="61"/>
      <c r="QDI645" s="104"/>
      <c r="QDJ645" s="60"/>
      <c r="QDK645" s="61"/>
      <c r="QDL645" s="104"/>
      <c r="QDM645" s="60"/>
      <c r="QDN645" s="61"/>
      <c r="QDO645" s="104"/>
      <c r="QDP645" s="60"/>
      <c r="QDQ645" s="61"/>
      <c r="QDR645" s="104"/>
      <c r="QDS645" s="60"/>
      <c r="QDT645" s="61"/>
      <c r="QDU645" s="104"/>
      <c r="QDV645" s="60"/>
      <c r="QDW645" s="61"/>
      <c r="QDX645" s="104"/>
      <c r="QDY645" s="60"/>
      <c r="QDZ645" s="61"/>
      <c r="QEA645" s="104"/>
      <c r="QEB645" s="60"/>
      <c r="QEC645" s="61"/>
      <c r="QED645" s="104"/>
      <c r="QEE645" s="60"/>
      <c r="QEF645" s="61"/>
      <c r="QEG645" s="104"/>
      <c r="QEH645" s="60"/>
      <c r="QEI645" s="61"/>
      <c r="QEJ645" s="104"/>
      <c r="QEK645" s="60"/>
      <c r="QEL645" s="61"/>
      <c r="QEM645" s="104"/>
      <c r="QEN645" s="60"/>
      <c r="QEO645" s="61"/>
      <c r="QEP645" s="104"/>
      <c r="QEQ645" s="60"/>
      <c r="QER645" s="61"/>
      <c r="QES645" s="104"/>
      <c r="QET645" s="60"/>
      <c r="QEU645" s="61"/>
      <c r="QEV645" s="104"/>
      <c r="QEW645" s="60"/>
      <c r="QEX645" s="61"/>
      <c r="QEY645" s="104"/>
      <c r="QEZ645" s="60"/>
      <c r="QFA645" s="61"/>
      <c r="QFB645" s="104"/>
      <c r="QFC645" s="60"/>
      <c r="QFD645" s="61"/>
      <c r="QFE645" s="104"/>
      <c r="QFF645" s="60"/>
      <c r="QFG645" s="61"/>
      <c r="QFH645" s="104"/>
      <c r="QFI645" s="60"/>
      <c r="QFJ645" s="61"/>
      <c r="QFK645" s="104"/>
      <c r="QFL645" s="60"/>
      <c r="QFM645" s="61"/>
      <c r="QFN645" s="104"/>
      <c r="QFO645" s="60"/>
      <c r="QFP645" s="61"/>
      <c r="QFQ645" s="104"/>
      <c r="QFR645" s="60"/>
      <c r="QFS645" s="61"/>
      <c r="QFT645" s="104"/>
      <c r="QFU645" s="60"/>
      <c r="QFV645" s="61"/>
      <c r="QFW645" s="104"/>
      <c r="QFX645" s="60"/>
      <c r="QFY645" s="61"/>
      <c r="QFZ645" s="104"/>
      <c r="QGA645" s="60"/>
      <c r="QGB645" s="61"/>
      <c r="QGC645" s="104"/>
      <c r="QGD645" s="60"/>
      <c r="QGE645" s="61"/>
      <c r="QGF645" s="104"/>
      <c r="QGG645" s="60"/>
      <c r="QGH645" s="61"/>
      <c r="QGI645" s="104"/>
      <c r="QGJ645" s="60"/>
      <c r="QGK645" s="61"/>
      <c r="QGL645" s="104"/>
      <c r="QGM645" s="60"/>
      <c r="QGN645" s="61"/>
      <c r="QGO645" s="104"/>
      <c r="QGP645" s="60"/>
      <c r="QGQ645" s="61"/>
      <c r="QGR645" s="104"/>
      <c r="QGS645" s="60"/>
      <c r="QGT645" s="61"/>
      <c r="QGU645" s="104"/>
      <c r="QGV645" s="60"/>
      <c r="QGW645" s="61"/>
      <c r="QGX645" s="104"/>
      <c r="QGY645" s="60"/>
      <c r="QGZ645" s="61"/>
      <c r="QHA645" s="104"/>
      <c r="QHB645" s="60"/>
      <c r="QHC645" s="61"/>
      <c r="QHD645" s="104"/>
      <c r="QHE645" s="60"/>
      <c r="QHF645" s="61"/>
      <c r="QHG645" s="104"/>
      <c r="QHH645" s="60"/>
      <c r="QHI645" s="61"/>
      <c r="QHJ645" s="104"/>
      <c r="QHK645" s="60"/>
      <c r="QHL645" s="61"/>
      <c r="QHM645" s="104"/>
      <c r="QHN645" s="60"/>
      <c r="QHO645" s="61"/>
      <c r="QHP645" s="104"/>
      <c r="QHQ645" s="60"/>
      <c r="QHR645" s="61"/>
      <c r="QHS645" s="104"/>
      <c r="QHT645" s="60"/>
      <c r="QHU645" s="61"/>
      <c r="QHV645" s="104"/>
      <c r="QHW645" s="60"/>
      <c r="QHX645" s="61"/>
      <c r="QHY645" s="104"/>
      <c r="QHZ645" s="60"/>
      <c r="QIA645" s="61"/>
      <c r="QIB645" s="104"/>
      <c r="QIC645" s="60"/>
      <c r="QID645" s="61"/>
      <c r="QIE645" s="104"/>
      <c r="QIF645" s="60"/>
      <c r="QIG645" s="61"/>
      <c r="QIH645" s="104"/>
      <c r="QII645" s="60"/>
      <c r="QIJ645" s="61"/>
      <c r="QIK645" s="104"/>
      <c r="QIL645" s="60"/>
      <c r="QIM645" s="61"/>
      <c r="QIN645" s="104"/>
      <c r="QIO645" s="60"/>
      <c r="QIP645" s="61"/>
      <c r="QIQ645" s="104"/>
      <c r="QIR645" s="60"/>
      <c r="QIS645" s="61"/>
      <c r="QIT645" s="104"/>
      <c r="QIU645" s="60"/>
      <c r="QIV645" s="61"/>
      <c r="QIW645" s="104"/>
      <c r="QIX645" s="60"/>
      <c r="QIY645" s="61"/>
      <c r="QIZ645" s="104"/>
      <c r="QJA645" s="60"/>
      <c r="QJB645" s="61"/>
      <c r="QJC645" s="104"/>
      <c r="QJD645" s="60"/>
      <c r="QJE645" s="61"/>
      <c r="QJF645" s="104"/>
      <c r="QJG645" s="60"/>
      <c r="QJH645" s="61"/>
      <c r="QJI645" s="104"/>
      <c r="QJJ645" s="60"/>
      <c r="QJK645" s="61"/>
      <c r="QJL645" s="104"/>
      <c r="QJM645" s="60"/>
      <c r="QJN645" s="61"/>
      <c r="QJO645" s="104"/>
      <c r="QJP645" s="60"/>
      <c r="QJQ645" s="61"/>
      <c r="QJR645" s="104"/>
      <c r="QJS645" s="60"/>
      <c r="QJT645" s="61"/>
      <c r="QJU645" s="104"/>
      <c r="QJV645" s="60"/>
      <c r="QJW645" s="61"/>
      <c r="QJX645" s="104"/>
      <c r="QJY645" s="60"/>
      <c r="QJZ645" s="61"/>
      <c r="QKA645" s="104"/>
      <c r="QKB645" s="60"/>
      <c r="QKC645" s="61"/>
      <c r="QKD645" s="104"/>
      <c r="QKE645" s="60"/>
      <c r="QKF645" s="61"/>
      <c r="QKG645" s="104"/>
      <c r="QKH645" s="60"/>
      <c r="QKI645" s="61"/>
      <c r="QKJ645" s="104"/>
      <c r="QKK645" s="60"/>
      <c r="QKL645" s="61"/>
      <c r="QKM645" s="104"/>
      <c r="QKN645" s="60"/>
      <c r="QKO645" s="61"/>
      <c r="QKP645" s="104"/>
      <c r="QKQ645" s="60"/>
      <c r="QKR645" s="61"/>
      <c r="QKS645" s="104"/>
      <c r="QKT645" s="60"/>
      <c r="QKU645" s="61"/>
      <c r="QKV645" s="104"/>
      <c r="QKW645" s="60"/>
      <c r="QKX645" s="61"/>
      <c r="QKY645" s="104"/>
      <c r="QKZ645" s="60"/>
      <c r="QLA645" s="61"/>
      <c r="QLB645" s="104"/>
      <c r="QLC645" s="60"/>
      <c r="QLD645" s="61"/>
      <c r="QLE645" s="104"/>
      <c r="QLF645" s="60"/>
      <c r="QLG645" s="61"/>
      <c r="QLH645" s="104"/>
      <c r="QLI645" s="60"/>
      <c r="QLJ645" s="61"/>
      <c r="QLK645" s="104"/>
      <c r="QLL645" s="60"/>
      <c r="QLM645" s="61"/>
      <c r="QLN645" s="104"/>
      <c r="QLO645" s="60"/>
      <c r="QLP645" s="61"/>
      <c r="QLQ645" s="104"/>
      <c r="QLR645" s="60"/>
      <c r="QLS645" s="61"/>
      <c r="QLT645" s="104"/>
      <c r="QLU645" s="60"/>
      <c r="QLV645" s="61"/>
      <c r="QLW645" s="104"/>
      <c r="QLX645" s="60"/>
      <c r="QLY645" s="61"/>
      <c r="QLZ645" s="104"/>
      <c r="QMA645" s="60"/>
      <c r="QMB645" s="61"/>
      <c r="QMC645" s="104"/>
      <c r="QMD645" s="60"/>
      <c r="QME645" s="61"/>
      <c r="QMF645" s="104"/>
      <c r="QMG645" s="60"/>
      <c r="QMH645" s="61"/>
      <c r="QMI645" s="104"/>
      <c r="QMJ645" s="60"/>
      <c r="QMK645" s="61"/>
      <c r="QML645" s="104"/>
      <c r="QMM645" s="60"/>
      <c r="QMN645" s="61"/>
      <c r="QMO645" s="104"/>
      <c r="QMP645" s="60"/>
      <c r="QMQ645" s="61"/>
      <c r="QMR645" s="104"/>
      <c r="QMS645" s="60"/>
      <c r="QMT645" s="61"/>
      <c r="QMU645" s="104"/>
      <c r="QMV645" s="60"/>
      <c r="QMW645" s="61"/>
      <c r="QMX645" s="104"/>
      <c r="QMY645" s="60"/>
      <c r="QMZ645" s="61"/>
      <c r="QNA645" s="104"/>
      <c r="QNB645" s="60"/>
      <c r="QNC645" s="61"/>
      <c r="QND645" s="104"/>
      <c r="QNE645" s="60"/>
      <c r="QNF645" s="61"/>
      <c r="QNG645" s="104"/>
      <c r="QNH645" s="60"/>
      <c r="QNI645" s="61"/>
      <c r="QNJ645" s="104"/>
      <c r="QNK645" s="60"/>
      <c r="QNL645" s="61"/>
      <c r="QNM645" s="104"/>
      <c r="QNN645" s="60"/>
      <c r="QNO645" s="61"/>
      <c r="QNP645" s="104"/>
      <c r="QNQ645" s="60"/>
      <c r="QNR645" s="61"/>
      <c r="QNS645" s="104"/>
      <c r="QNT645" s="60"/>
      <c r="QNU645" s="61"/>
      <c r="QNV645" s="104"/>
      <c r="QNW645" s="60"/>
      <c r="QNX645" s="61"/>
      <c r="QNY645" s="104"/>
      <c r="QNZ645" s="60"/>
      <c r="QOA645" s="61"/>
      <c r="QOB645" s="104"/>
      <c r="QOC645" s="60"/>
      <c r="QOD645" s="61"/>
      <c r="QOE645" s="104"/>
      <c r="QOF645" s="60"/>
      <c r="QOG645" s="61"/>
      <c r="QOH645" s="104"/>
      <c r="QOI645" s="60"/>
      <c r="QOJ645" s="61"/>
      <c r="QOK645" s="104"/>
      <c r="QOL645" s="60"/>
      <c r="QOM645" s="61"/>
      <c r="QON645" s="104"/>
      <c r="QOO645" s="60"/>
      <c r="QOP645" s="61"/>
      <c r="QOQ645" s="104"/>
      <c r="QOR645" s="60"/>
      <c r="QOS645" s="61"/>
      <c r="QOT645" s="104"/>
      <c r="QOU645" s="60"/>
      <c r="QOV645" s="61"/>
      <c r="QOW645" s="104"/>
      <c r="QOX645" s="60"/>
      <c r="QOY645" s="61"/>
      <c r="QOZ645" s="104"/>
      <c r="QPA645" s="60"/>
      <c r="QPB645" s="61"/>
      <c r="QPC645" s="104"/>
      <c r="QPD645" s="60"/>
      <c r="QPE645" s="61"/>
      <c r="QPF645" s="104"/>
      <c r="QPG645" s="60"/>
      <c r="QPH645" s="61"/>
      <c r="QPI645" s="104"/>
      <c r="QPJ645" s="60"/>
      <c r="QPK645" s="61"/>
      <c r="QPL645" s="104"/>
      <c r="QPM645" s="60"/>
      <c r="QPN645" s="61"/>
      <c r="QPO645" s="104"/>
      <c r="QPP645" s="60"/>
      <c r="QPQ645" s="61"/>
      <c r="QPR645" s="104"/>
      <c r="QPS645" s="60"/>
      <c r="QPT645" s="61"/>
      <c r="QPU645" s="104"/>
      <c r="QPV645" s="60"/>
      <c r="QPW645" s="61"/>
      <c r="QPX645" s="104"/>
      <c r="QPY645" s="60"/>
      <c r="QPZ645" s="61"/>
      <c r="QQA645" s="104"/>
      <c r="QQB645" s="60"/>
      <c r="QQC645" s="61"/>
      <c r="QQD645" s="104"/>
      <c r="QQE645" s="60"/>
      <c r="QQF645" s="61"/>
      <c r="QQG645" s="104"/>
      <c r="QQH645" s="60"/>
      <c r="QQI645" s="61"/>
      <c r="QQJ645" s="104"/>
      <c r="QQK645" s="60"/>
      <c r="QQL645" s="61"/>
      <c r="QQM645" s="104"/>
      <c r="QQN645" s="60"/>
      <c r="QQO645" s="61"/>
      <c r="QQP645" s="104"/>
      <c r="QQQ645" s="60"/>
      <c r="QQR645" s="61"/>
      <c r="QQS645" s="104"/>
      <c r="QQT645" s="60"/>
      <c r="QQU645" s="61"/>
      <c r="QQV645" s="104"/>
      <c r="QQW645" s="60"/>
      <c r="QQX645" s="61"/>
      <c r="QQY645" s="104"/>
      <c r="QQZ645" s="60"/>
      <c r="QRA645" s="61"/>
      <c r="QRB645" s="104"/>
      <c r="QRC645" s="60"/>
      <c r="QRD645" s="61"/>
      <c r="QRE645" s="104"/>
      <c r="QRF645" s="60"/>
      <c r="QRG645" s="61"/>
      <c r="QRH645" s="104"/>
      <c r="QRI645" s="60"/>
      <c r="QRJ645" s="61"/>
      <c r="QRK645" s="104"/>
      <c r="QRL645" s="60"/>
      <c r="QRM645" s="61"/>
      <c r="QRN645" s="104"/>
      <c r="QRO645" s="60"/>
      <c r="QRP645" s="61"/>
      <c r="QRQ645" s="104"/>
      <c r="QRR645" s="60"/>
      <c r="QRS645" s="61"/>
      <c r="QRT645" s="104"/>
      <c r="QRU645" s="60"/>
      <c r="QRV645" s="61"/>
      <c r="QRW645" s="104"/>
      <c r="QRX645" s="60"/>
      <c r="QRY645" s="61"/>
      <c r="QRZ645" s="104"/>
      <c r="QSA645" s="60"/>
      <c r="QSB645" s="61"/>
      <c r="QSC645" s="104"/>
      <c r="QSD645" s="60"/>
      <c r="QSE645" s="61"/>
      <c r="QSF645" s="104"/>
      <c r="QSG645" s="60"/>
      <c r="QSH645" s="61"/>
      <c r="QSI645" s="104"/>
      <c r="QSJ645" s="60"/>
      <c r="QSK645" s="61"/>
      <c r="QSL645" s="104"/>
      <c r="QSM645" s="60"/>
      <c r="QSN645" s="61"/>
      <c r="QSO645" s="104"/>
      <c r="QSP645" s="60"/>
      <c r="QSQ645" s="61"/>
      <c r="QSR645" s="104"/>
      <c r="QSS645" s="60"/>
      <c r="QST645" s="61"/>
      <c r="QSU645" s="104"/>
      <c r="QSV645" s="60"/>
      <c r="QSW645" s="61"/>
      <c r="QSX645" s="104"/>
      <c r="QSY645" s="60"/>
      <c r="QSZ645" s="61"/>
      <c r="QTA645" s="104"/>
      <c r="QTB645" s="60"/>
      <c r="QTC645" s="61"/>
      <c r="QTD645" s="104"/>
      <c r="QTE645" s="60"/>
      <c r="QTF645" s="61"/>
      <c r="QTG645" s="104"/>
      <c r="QTH645" s="60"/>
      <c r="QTI645" s="61"/>
      <c r="QTJ645" s="104"/>
      <c r="QTK645" s="60"/>
      <c r="QTL645" s="61"/>
      <c r="QTM645" s="104"/>
      <c r="QTN645" s="60"/>
      <c r="QTO645" s="61"/>
      <c r="QTP645" s="104"/>
      <c r="QTQ645" s="60"/>
      <c r="QTR645" s="61"/>
      <c r="QTS645" s="104"/>
      <c r="QTT645" s="60"/>
      <c r="QTU645" s="61"/>
      <c r="QTV645" s="104"/>
      <c r="QTW645" s="60"/>
      <c r="QTX645" s="61"/>
      <c r="QTY645" s="104"/>
      <c r="QTZ645" s="60"/>
      <c r="QUA645" s="61"/>
      <c r="QUB645" s="104"/>
      <c r="QUC645" s="60"/>
      <c r="QUD645" s="61"/>
      <c r="QUE645" s="104"/>
      <c r="QUF645" s="60"/>
      <c r="QUG645" s="61"/>
      <c r="QUH645" s="104"/>
      <c r="QUI645" s="60"/>
      <c r="QUJ645" s="61"/>
      <c r="QUK645" s="104"/>
      <c r="QUL645" s="60"/>
      <c r="QUM645" s="61"/>
      <c r="QUN645" s="104"/>
      <c r="QUO645" s="60"/>
      <c r="QUP645" s="61"/>
      <c r="QUQ645" s="104"/>
      <c r="QUR645" s="60"/>
      <c r="QUS645" s="61"/>
      <c r="QUT645" s="104"/>
      <c r="QUU645" s="60"/>
      <c r="QUV645" s="61"/>
      <c r="QUW645" s="104"/>
      <c r="QUX645" s="60"/>
      <c r="QUY645" s="61"/>
      <c r="QUZ645" s="104"/>
      <c r="QVA645" s="60"/>
      <c r="QVB645" s="61"/>
      <c r="QVC645" s="104"/>
      <c r="QVD645" s="60"/>
      <c r="QVE645" s="61"/>
      <c r="QVF645" s="104"/>
      <c r="QVG645" s="60"/>
      <c r="QVH645" s="61"/>
      <c r="QVI645" s="104"/>
      <c r="QVJ645" s="60"/>
      <c r="QVK645" s="61"/>
      <c r="QVL645" s="104"/>
      <c r="QVM645" s="60"/>
      <c r="QVN645" s="61"/>
      <c r="QVO645" s="104"/>
      <c r="QVP645" s="60"/>
      <c r="QVQ645" s="61"/>
      <c r="QVR645" s="104"/>
      <c r="QVS645" s="60"/>
      <c r="QVT645" s="61"/>
      <c r="QVU645" s="104"/>
      <c r="QVV645" s="60"/>
      <c r="QVW645" s="61"/>
      <c r="QVX645" s="104"/>
      <c r="QVY645" s="60"/>
      <c r="QVZ645" s="61"/>
      <c r="QWA645" s="104"/>
      <c r="QWB645" s="60"/>
      <c r="QWC645" s="61"/>
      <c r="QWD645" s="104"/>
      <c r="QWE645" s="60"/>
      <c r="QWF645" s="61"/>
      <c r="QWG645" s="104"/>
      <c r="QWH645" s="60"/>
      <c r="QWI645" s="61"/>
      <c r="QWJ645" s="104"/>
      <c r="QWK645" s="60"/>
      <c r="QWL645" s="61"/>
      <c r="QWM645" s="104"/>
      <c r="QWN645" s="60"/>
      <c r="QWO645" s="61"/>
      <c r="QWP645" s="104"/>
      <c r="QWQ645" s="60"/>
      <c r="QWR645" s="61"/>
      <c r="QWS645" s="104"/>
      <c r="QWT645" s="60"/>
      <c r="QWU645" s="61"/>
      <c r="QWV645" s="104"/>
      <c r="QWW645" s="60"/>
      <c r="QWX645" s="61"/>
      <c r="QWY645" s="104"/>
      <c r="QWZ645" s="60"/>
      <c r="QXA645" s="61"/>
      <c r="QXB645" s="104"/>
      <c r="QXC645" s="60"/>
      <c r="QXD645" s="61"/>
      <c r="QXE645" s="104"/>
      <c r="QXF645" s="60"/>
      <c r="QXG645" s="61"/>
      <c r="QXH645" s="104"/>
      <c r="QXI645" s="60"/>
      <c r="QXJ645" s="61"/>
      <c r="QXK645" s="104"/>
      <c r="QXL645" s="60"/>
      <c r="QXM645" s="61"/>
      <c r="QXN645" s="104"/>
      <c r="QXO645" s="60"/>
      <c r="QXP645" s="61"/>
      <c r="QXQ645" s="104"/>
      <c r="QXR645" s="60"/>
      <c r="QXS645" s="61"/>
      <c r="QXT645" s="104"/>
      <c r="QXU645" s="60"/>
      <c r="QXV645" s="61"/>
      <c r="QXW645" s="104"/>
      <c r="QXX645" s="60"/>
      <c r="QXY645" s="61"/>
      <c r="QXZ645" s="104"/>
      <c r="QYA645" s="60"/>
      <c r="QYB645" s="61"/>
      <c r="QYC645" s="104"/>
      <c r="QYD645" s="60"/>
      <c r="QYE645" s="61"/>
      <c r="QYF645" s="104"/>
      <c r="QYG645" s="60"/>
      <c r="QYH645" s="61"/>
      <c r="QYI645" s="104"/>
      <c r="QYJ645" s="60"/>
      <c r="QYK645" s="61"/>
      <c r="QYL645" s="104"/>
      <c r="QYM645" s="60"/>
      <c r="QYN645" s="61"/>
      <c r="QYO645" s="104"/>
      <c r="QYP645" s="60"/>
      <c r="QYQ645" s="61"/>
      <c r="QYR645" s="104"/>
      <c r="QYS645" s="60"/>
      <c r="QYT645" s="61"/>
      <c r="QYU645" s="104"/>
      <c r="QYV645" s="60"/>
      <c r="QYW645" s="61"/>
      <c r="QYX645" s="104"/>
      <c r="QYY645" s="60"/>
      <c r="QYZ645" s="61"/>
      <c r="QZA645" s="104"/>
      <c r="QZB645" s="60"/>
      <c r="QZC645" s="61"/>
      <c r="QZD645" s="104"/>
      <c r="QZE645" s="60"/>
      <c r="QZF645" s="61"/>
      <c r="QZG645" s="104"/>
      <c r="QZH645" s="60"/>
      <c r="QZI645" s="61"/>
      <c r="QZJ645" s="104"/>
      <c r="QZK645" s="60"/>
      <c r="QZL645" s="61"/>
      <c r="QZM645" s="104"/>
      <c r="QZN645" s="60"/>
      <c r="QZO645" s="61"/>
      <c r="QZP645" s="104"/>
      <c r="QZQ645" s="60"/>
      <c r="QZR645" s="61"/>
      <c r="QZS645" s="104"/>
      <c r="QZT645" s="60"/>
      <c r="QZU645" s="61"/>
      <c r="QZV645" s="104"/>
      <c r="QZW645" s="60"/>
      <c r="QZX645" s="61"/>
      <c r="QZY645" s="104"/>
      <c r="QZZ645" s="60"/>
      <c r="RAA645" s="61"/>
      <c r="RAB645" s="104"/>
      <c r="RAC645" s="60"/>
      <c r="RAD645" s="61"/>
      <c r="RAE645" s="104"/>
      <c r="RAF645" s="60"/>
      <c r="RAG645" s="61"/>
      <c r="RAH645" s="104"/>
      <c r="RAI645" s="60"/>
      <c r="RAJ645" s="61"/>
      <c r="RAK645" s="104"/>
      <c r="RAL645" s="60"/>
      <c r="RAM645" s="61"/>
      <c r="RAN645" s="104"/>
      <c r="RAO645" s="60"/>
      <c r="RAP645" s="61"/>
      <c r="RAQ645" s="104"/>
      <c r="RAR645" s="60"/>
      <c r="RAS645" s="61"/>
      <c r="RAT645" s="104"/>
      <c r="RAU645" s="60"/>
      <c r="RAV645" s="61"/>
      <c r="RAW645" s="104"/>
      <c r="RAX645" s="60"/>
      <c r="RAY645" s="61"/>
      <c r="RAZ645" s="104"/>
      <c r="RBA645" s="60"/>
      <c r="RBB645" s="61"/>
      <c r="RBC645" s="104"/>
      <c r="RBD645" s="60"/>
      <c r="RBE645" s="61"/>
      <c r="RBF645" s="104"/>
      <c r="RBG645" s="60"/>
      <c r="RBH645" s="61"/>
      <c r="RBI645" s="104"/>
      <c r="RBJ645" s="60"/>
      <c r="RBK645" s="61"/>
      <c r="RBL645" s="104"/>
      <c r="RBM645" s="60"/>
      <c r="RBN645" s="61"/>
      <c r="RBO645" s="104"/>
      <c r="RBP645" s="60"/>
      <c r="RBQ645" s="61"/>
      <c r="RBR645" s="104"/>
      <c r="RBS645" s="60"/>
      <c r="RBT645" s="61"/>
      <c r="RBU645" s="104"/>
      <c r="RBV645" s="60"/>
      <c r="RBW645" s="61"/>
      <c r="RBX645" s="104"/>
      <c r="RBY645" s="60"/>
      <c r="RBZ645" s="61"/>
      <c r="RCA645" s="104"/>
      <c r="RCB645" s="60"/>
      <c r="RCC645" s="61"/>
      <c r="RCD645" s="104"/>
      <c r="RCE645" s="60"/>
      <c r="RCF645" s="61"/>
      <c r="RCG645" s="104"/>
      <c r="RCH645" s="60"/>
      <c r="RCI645" s="61"/>
      <c r="RCJ645" s="104"/>
      <c r="RCK645" s="60"/>
      <c r="RCL645" s="61"/>
      <c r="RCM645" s="104"/>
      <c r="RCN645" s="60"/>
      <c r="RCO645" s="61"/>
      <c r="RCP645" s="104"/>
      <c r="RCQ645" s="60"/>
      <c r="RCR645" s="61"/>
      <c r="RCS645" s="104"/>
      <c r="RCT645" s="60"/>
      <c r="RCU645" s="61"/>
      <c r="RCV645" s="104"/>
      <c r="RCW645" s="60"/>
      <c r="RCX645" s="61"/>
      <c r="RCY645" s="104"/>
      <c r="RCZ645" s="60"/>
      <c r="RDA645" s="61"/>
      <c r="RDB645" s="104"/>
      <c r="RDC645" s="60"/>
      <c r="RDD645" s="61"/>
      <c r="RDE645" s="104"/>
      <c r="RDF645" s="60"/>
      <c r="RDG645" s="61"/>
      <c r="RDH645" s="104"/>
      <c r="RDI645" s="60"/>
      <c r="RDJ645" s="61"/>
      <c r="RDK645" s="104"/>
      <c r="RDL645" s="60"/>
      <c r="RDM645" s="61"/>
      <c r="RDN645" s="104"/>
      <c r="RDO645" s="60"/>
      <c r="RDP645" s="61"/>
      <c r="RDQ645" s="104"/>
      <c r="RDR645" s="60"/>
      <c r="RDS645" s="61"/>
      <c r="RDT645" s="104"/>
      <c r="RDU645" s="60"/>
      <c r="RDV645" s="61"/>
      <c r="RDW645" s="104"/>
      <c r="RDX645" s="60"/>
      <c r="RDY645" s="61"/>
      <c r="RDZ645" s="104"/>
      <c r="REA645" s="60"/>
      <c r="REB645" s="61"/>
      <c r="REC645" s="104"/>
      <c r="RED645" s="60"/>
      <c r="REE645" s="61"/>
      <c r="REF645" s="104"/>
      <c r="REG645" s="60"/>
      <c r="REH645" s="61"/>
      <c r="REI645" s="104"/>
      <c r="REJ645" s="60"/>
      <c r="REK645" s="61"/>
      <c r="REL645" s="104"/>
      <c r="REM645" s="60"/>
      <c r="REN645" s="61"/>
      <c r="REO645" s="104"/>
      <c r="REP645" s="60"/>
      <c r="REQ645" s="61"/>
      <c r="RER645" s="104"/>
      <c r="RES645" s="60"/>
      <c r="RET645" s="61"/>
      <c r="REU645" s="104"/>
      <c r="REV645" s="60"/>
      <c r="REW645" s="61"/>
      <c r="REX645" s="104"/>
      <c r="REY645" s="60"/>
      <c r="REZ645" s="61"/>
      <c r="RFA645" s="104"/>
      <c r="RFB645" s="60"/>
      <c r="RFC645" s="61"/>
      <c r="RFD645" s="104"/>
      <c r="RFE645" s="60"/>
      <c r="RFF645" s="61"/>
      <c r="RFG645" s="104"/>
      <c r="RFH645" s="60"/>
      <c r="RFI645" s="61"/>
      <c r="RFJ645" s="104"/>
      <c r="RFK645" s="60"/>
      <c r="RFL645" s="61"/>
      <c r="RFM645" s="104"/>
      <c r="RFN645" s="60"/>
      <c r="RFO645" s="61"/>
      <c r="RFP645" s="104"/>
      <c r="RFQ645" s="60"/>
      <c r="RFR645" s="61"/>
      <c r="RFS645" s="104"/>
      <c r="RFT645" s="60"/>
      <c r="RFU645" s="61"/>
      <c r="RFV645" s="104"/>
      <c r="RFW645" s="60"/>
      <c r="RFX645" s="61"/>
      <c r="RFY645" s="104"/>
      <c r="RFZ645" s="60"/>
      <c r="RGA645" s="61"/>
      <c r="RGB645" s="104"/>
      <c r="RGC645" s="60"/>
      <c r="RGD645" s="61"/>
      <c r="RGE645" s="104"/>
      <c r="RGF645" s="60"/>
      <c r="RGG645" s="61"/>
      <c r="RGH645" s="104"/>
      <c r="RGI645" s="60"/>
      <c r="RGJ645" s="61"/>
      <c r="RGK645" s="104"/>
      <c r="RGL645" s="60"/>
      <c r="RGM645" s="61"/>
      <c r="RGN645" s="104"/>
      <c r="RGO645" s="60"/>
      <c r="RGP645" s="61"/>
      <c r="RGQ645" s="104"/>
      <c r="RGR645" s="60"/>
      <c r="RGS645" s="61"/>
      <c r="RGT645" s="104"/>
      <c r="RGU645" s="60"/>
      <c r="RGV645" s="61"/>
      <c r="RGW645" s="104"/>
      <c r="RGX645" s="60"/>
      <c r="RGY645" s="61"/>
      <c r="RGZ645" s="104"/>
      <c r="RHA645" s="60"/>
      <c r="RHB645" s="61"/>
      <c r="RHC645" s="104"/>
      <c r="RHD645" s="60"/>
      <c r="RHE645" s="61"/>
      <c r="RHF645" s="104"/>
      <c r="RHG645" s="60"/>
      <c r="RHH645" s="61"/>
      <c r="RHI645" s="104"/>
      <c r="RHJ645" s="60"/>
      <c r="RHK645" s="61"/>
      <c r="RHL645" s="104"/>
      <c r="RHM645" s="60"/>
      <c r="RHN645" s="61"/>
      <c r="RHO645" s="104"/>
      <c r="RHP645" s="60"/>
      <c r="RHQ645" s="61"/>
      <c r="RHR645" s="104"/>
      <c r="RHS645" s="60"/>
      <c r="RHT645" s="61"/>
      <c r="RHU645" s="104"/>
      <c r="RHV645" s="60"/>
      <c r="RHW645" s="61"/>
      <c r="RHX645" s="104"/>
      <c r="RHY645" s="60"/>
      <c r="RHZ645" s="61"/>
      <c r="RIA645" s="104"/>
      <c r="RIB645" s="60"/>
      <c r="RIC645" s="61"/>
      <c r="RID645" s="104"/>
      <c r="RIE645" s="60"/>
      <c r="RIF645" s="61"/>
      <c r="RIG645" s="104"/>
      <c r="RIH645" s="60"/>
      <c r="RII645" s="61"/>
      <c r="RIJ645" s="104"/>
      <c r="RIK645" s="60"/>
      <c r="RIL645" s="61"/>
      <c r="RIM645" s="104"/>
      <c r="RIN645" s="60"/>
      <c r="RIO645" s="61"/>
      <c r="RIP645" s="104"/>
      <c r="RIQ645" s="60"/>
      <c r="RIR645" s="61"/>
      <c r="RIS645" s="104"/>
      <c r="RIT645" s="60"/>
      <c r="RIU645" s="61"/>
      <c r="RIV645" s="104"/>
      <c r="RIW645" s="60"/>
      <c r="RIX645" s="61"/>
      <c r="RIY645" s="104"/>
      <c r="RIZ645" s="60"/>
      <c r="RJA645" s="61"/>
      <c r="RJB645" s="104"/>
      <c r="RJC645" s="60"/>
      <c r="RJD645" s="61"/>
      <c r="RJE645" s="104"/>
      <c r="RJF645" s="60"/>
      <c r="RJG645" s="61"/>
      <c r="RJH645" s="104"/>
      <c r="RJI645" s="60"/>
      <c r="RJJ645" s="61"/>
      <c r="RJK645" s="104"/>
      <c r="RJL645" s="60"/>
      <c r="RJM645" s="61"/>
      <c r="RJN645" s="104"/>
      <c r="RJO645" s="60"/>
      <c r="RJP645" s="61"/>
      <c r="RJQ645" s="104"/>
      <c r="RJR645" s="60"/>
      <c r="RJS645" s="61"/>
      <c r="RJT645" s="104"/>
      <c r="RJU645" s="60"/>
      <c r="RJV645" s="61"/>
      <c r="RJW645" s="104"/>
      <c r="RJX645" s="60"/>
      <c r="RJY645" s="61"/>
      <c r="RJZ645" s="104"/>
      <c r="RKA645" s="60"/>
      <c r="RKB645" s="61"/>
      <c r="RKC645" s="104"/>
      <c r="RKD645" s="60"/>
      <c r="RKE645" s="61"/>
      <c r="RKF645" s="104"/>
      <c r="RKG645" s="60"/>
      <c r="RKH645" s="61"/>
      <c r="RKI645" s="104"/>
      <c r="RKJ645" s="60"/>
      <c r="RKK645" s="61"/>
      <c r="RKL645" s="104"/>
      <c r="RKM645" s="60"/>
      <c r="RKN645" s="61"/>
      <c r="RKO645" s="104"/>
      <c r="RKP645" s="60"/>
      <c r="RKQ645" s="61"/>
      <c r="RKR645" s="104"/>
      <c r="RKS645" s="60"/>
      <c r="RKT645" s="61"/>
      <c r="RKU645" s="104"/>
      <c r="RKV645" s="60"/>
      <c r="RKW645" s="61"/>
      <c r="RKX645" s="104"/>
      <c r="RKY645" s="60"/>
      <c r="RKZ645" s="61"/>
      <c r="RLA645" s="104"/>
      <c r="RLB645" s="60"/>
      <c r="RLC645" s="61"/>
      <c r="RLD645" s="104"/>
      <c r="RLE645" s="60"/>
      <c r="RLF645" s="61"/>
      <c r="RLG645" s="104"/>
      <c r="RLH645" s="60"/>
      <c r="RLI645" s="61"/>
      <c r="RLJ645" s="104"/>
      <c r="RLK645" s="60"/>
      <c r="RLL645" s="61"/>
      <c r="RLM645" s="104"/>
      <c r="RLN645" s="60"/>
      <c r="RLO645" s="61"/>
      <c r="RLP645" s="104"/>
      <c r="RLQ645" s="60"/>
      <c r="RLR645" s="61"/>
      <c r="RLS645" s="104"/>
      <c r="RLT645" s="60"/>
      <c r="RLU645" s="61"/>
      <c r="RLV645" s="104"/>
      <c r="RLW645" s="60"/>
      <c r="RLX645" s="61"/>
      <c r="RLY645" s="104"/>
      <c r="RLZ645" s="60"/>
      <c r="RMA645" s="61"/>
      <c r="RMB645" s="104"/>
      <c r="RMC645" s="60"/>
      <c r="RMD645" s="61"/>
      <c r="RME645" s="104"/>
      <c r="RMF645" s="60"/>
      <c r="RMG645" s="61"/>
      <c r="RMH645" s="104"/>
      <c r="RMI645" s="60"/>
      <c r="RMJ645" s="61"/>
      <c r="RMK645" s="104"/>
      <c r="RML645" s="60"/>
      <c r="RMM645" s="61"/>
      <c r="RMN645" s="104"/>
      <c r="RMO645" s="60"/>
      <c r="RMP645" s="61"/>
      <c r="RMQ645" s="104"/>
      <c r="RMR645" s="60"/>
      <c r="RMS645" s="61"/>
      <c r="RMT645" s="104"/>
      <c r="RMU645" s="60"/>
      <c r="RMV645" s="61"/>
      <c r="RMW645" s="104"/>
      <c r="RMX645" s="60"/>
      <c r="RMY645" s="61"/>
      <c r="RMZ645" s="104"/>
      <c r="RNA645" s="60"/>
      <c r="RNB645" s="61"/>
      <c r="RNC645" s="104"/>
      <c r="RND645" s="60"/>
      <c r="RNE645" s="61"/>
      <c r="RNF645" s="104"/>
      <c r="RNG645" s="60"/>
      <c r="RNH645" s="61"/>
      <c r="RNI645" s="104"/>
      <c r="RNJ645" s="60"/>
      <c r="RNK645" s="61"/>
      <c r="RNL645" s="104"/>
      <c r="RNM645" s="60"/>
      <c r="RNN645" s="61"/>
      <c r="RNO645" s="104"/>
      <c r="RNP645" s="60"/>
      <c r="RNQ645" s="61"/>
      <c r="RNR645" s="104"/>
      <c r="RNS645" s="60"/>
      <c r="RNT645" s="61"/>
      <c r="RNU645" s="104"/>
      <c r="RNV645" s="60"/>
      <c r="RNW645" s="61"/>
      <c r="RNX645" s="104"/>
      <c r="RNY645" s="60"/>
      <c r="RNZ645" s="61"/>
      <c r="ROA645" s="104"/>
      <c r="ROB645" s="60"/>
      <c r="ROC645" s="61"/>
      <c r="ROD645" s="104"/>
      <c r="ROE645" s="60"/>
      <c r="ROF645" s="61"/>
      <c r="ROG645" s="104"/>
      <c r="ROH645" s="60"/>
      <c r="ROI645" s="61"/>
      <c r="ROJ645" s="104"/>
      <c r="ROK645" s="60"/>
      <c r="ROL645" s="61"/>
      <c r="ROM645" s="104"/>
      <c r="RON645" s="60"/>
      <c r="ROO645" s="61"/>
      <c r="ROP645" s="104"/>
      <c r="ROQ645" s="60"/>
      <c r="ROR645" s="61"/>
      <c r="ROS645" s="104"/>
      <c r="ROT645" s="60"/>
      <c r="ROU645" s="61"/>
      <c r="ROV645" s="104"/>
      <c r="ROW645" s="60"/>
      <c r="ROX645" s="61"/>
      <c r="ROY645" s="104"/>
      <c r="ROZ645" s="60"/>
      <c r="RPA645" s="61"/>
      <c r="RPB645" s="104"/>
      <c r="RPC645" s="60"/>
      <c r="RPD645" s="61"/>
      <c r="RPE645" s="104"/>
      <c r="RPF645" s="60"/>
      <c r="RPG645" s="61"/>
      <c r="RPH645" s="104"/>
      <c r="RPI645" s="60"/>
      <c r="RPJ645" s="61"/>
      <c r="RPK645" s="104"/>
      <c r="RPL645" s="60"/>
      <c r="RPM645" s="61"/>
      <c r="RPN645" s="104"/>
      <c r="RPO645" s="60"/>
      <c r="RPP645" s="61"/>
      <c r="RPQ645" s="104"/>
      <c r="RPR645" s="60"/>
      <c r="RPS645" s="61"/>
      <c r="RPT645" s="104"/>
      <c r="RPU645" s="60"/>
      <c r="RPV645" s="61"/>
      <c r="RPW645" s="104"/>
      <c r="RPX645" s="60"/>
      <c r="RPY645" s="61"/>
      <c r="RPZ645" s="104"/>
      <c r="RQA645" s="60"/>
      <c r="RQB645" s="61"/>
      <c r="RQC645" s="104"/>
      <c r="RQD645" s="60"/>
      <c r="RQE645" s="61"/>
      <c r="RQF645" s="104"/>
      <c r="RQG645" s="60"/>
      <c r="RQH645" s="61"/>
      <c r="RQI645" s="104"/>
      <c r="RQJ645" s="60"/>
      <c r="RQK645" s="61"/>
      <c r="RQL645" s="104"/>
      <c r="RQM645" s="60"/>
      <c r="RQN645" s="61"/>
      <c r="RQO645" s="104"/>
      <c r="RQP645" s="60"/>
      <c r="RQQ645" s="61"/>
      <c r="RQR645" s="104"/>
      <c r="RQS645" s="60"/>
      <c r="RQT645" s="61"/>
      <c r="RQU645" s="104"/>
      <c r="RQV645" s="60"/>
      <c r="RQW645" s="61"/>
      <c r="RQX645" s="104"/>
      <c r="RQY645" s="60"/>
      <c r="RQZ645" s="61"/>
      <c r="RRA645" s="104"/>
      <c r="RRB645" s="60"/>
      <c r="RRC645" s="61"/>
      <c r="RRD645" s="104"/>
      <c r="RRE645" s="60"/>
      <c r="RRF645" s="61"/>
      <c r="RRG645" s="104"/>
      <c r="RRH645" s="60"/>
      <c r="RRI645" s="61"/>
      <c r="RRJ645" s="104"/>
      <c r="RRK645" s="60"/>
      <c r="RRL645" s="61"/>
      <c r="RRM645" s="104"/>
      <c r="RRN645" s="60"/>
      <c r="RRO645" s="61"/>
      <c r="RRP645" s="104"/>
      <c r="RRQ645" s="60"/>
      <c r="RRR645" s="61"/>
      <c r="RRS645" s="104"/>
      <c r="RRT645" s="60"/>
      <c r="RRU645" s="61"/>
      <c r="RRV645" s="104"/>
      <c r="RRW645" s="60"/>
      <c r="RRX645" s="61"/>
      <c r="RRY645" s="104"/>
      <c r="RRZ645" s="60"/>
      <c r="RSA645" s="61"/>
      <c r="RSB645" s="104"/>
      <c r="RSC645" s="60"/>
      <c r="RSD645" s="61"/>
      <c r="RSE645" s="104"/>
      <c r="RSF645" s="60"/>
      <c r="RSG645" s="61"/>
      <c r="RSH645" s="104"/>
      <c r="RSI645" s="60"/>
      <c r="RSJ645" s="61"/>
      <c r="RSK645" s="104"/>
      <c r="RSL645" s="60"/>
      <c r="RSM645" s="61"/>
      <c r="RSN645" s="104"/>
      <c r="RSO645" s="60"/>
      <c r="RSP645" s="61"/>
      <c r="RSQ645" s="104"/>
      <c r="RSR645" s="60"/>
      <c r="RSS645" s="61"/>
      <c r="RST645" s="104"/>
      <c r="RSU645" s="60"/>
      <c r="RSV645" s="61"/>
      <c r="RSW645" s="104"/>
      <c r="RSX645" s="60"/>
      <c r="RSY645" s="61"/>
      <c r="RSZ645" s="104"/>
      <c r="RTA645" s="60"/>
      <c r="RTB645" s="61"/>
      <c r="RTC645" s="104"/>
      <c r="RTD645" s="60"/>
      <c r="RTE645" s="61"/>
      <c r="RTF645" s="104"/>
      <c r="RTG645" s="60"/>
      <c r="RTH645" s="61"/>
      <c r="RTI645" s="104"/>
      <c r="RTJ645" s="60"/>
      <c r="RTK645" s="61"/>
      <c r="RTL645" s="104"/>
      <c r="RTM645" s="60"/>
      <c r="RTN645" s="61"/>
      <c r="RTO645" s="104"/>
      <c r="RTP645" s="60"/>
      <c r="RTQ645" s="61"/>
      <c r="RTR645" s="104"/>
      <c r="RTS645" s="60"/>
      <c r="RTT645" s="61"/>
      <c r="RTU645" s="104"/>
      <c r="RTV645" s="60"/>
      <c r="RTW645" s="61"/>
      <c r="RTX645" s="104"/>
      <c r="RTY645" s="60"/>
      <c r="RTZ645" s="61"/>
      <c r="RUA645" s="104"/>
      <c r="RUB645" s="60"/>
      <c r="RUC645" s="61"/>
      <c r="RUD645" s="104"/>
      <c r="RUE645" s="60"/>
      <c r="RUF645" s="61"/>
      <c r="RUG645" s="104"/>
      <c r="RUH645" s="60"/>
      <c r="RUI645" s="61"/>
      <c r="RUJ645" s="104"/>
      <c r="RUK645" s="60"/>
      <c r="RUL645" s="61"/>
      <c r="RUM645" s="104"/>
      <c r="RUN645" s="60"/>
      <c r="RUO645" s="61"/>
      <c r="RUP645" s="104"/>
      <c r="RUQ645" s="60"/>
      <c r="RUR645" s="61"/>
      <c r="RUS645" s="104"/>
      <c r="RUT645" s="60"/>
      <c r="RUU645" s="61"/>
      <c r="RUV645" s="104"/>
      <c r="RUW645" s="60"/>
      <c r="RUX645" s="61"/>
      <c r="RUY645" s="104"/>
      <c r="RUZ645" s="60"/>
      <c r="RVA645" s="61"/>
      <c r="RVB645" s="104"/>
      <c r="RVC645" s="60"/>
      <c r="RVD645" s="61"/>
      <c r="RVE645" s="104"/>
      <c r="RVF645" s="60"/>
      <c r="RVG645" s="61"/>
      <c r="RVH645" s="104"/>
      <c r="RVI645" s="60"/>
      <c r="RVJ645" s="61"/>
      <c r="RVK645" s="104"/>
      <c r="RVL645" s="60"/>
      <c r="RVM645" s="61"/>
      <c r="RVN645" s="104"/>
      <c r="RVO645" s="60"/>
      <c r="RVP645" s="61"/>
      <c r="RVQ645" s="104"/>
      <c r="RVR645" s="60"/>
      <c r="RVS645" s="61"/>
      <c r="RVT645" s="104"/>
      <c r="RVU645" s="60"/>
      <c r="RVV645" s="61"/>
      <c r="RVW645" s="104"/>
      <c r="RVX645" s="60"/>
      <c r="RVY645" s="61"/>
      <c r="RVZ645" s="104"/>
      <c r="RWA645" s="60"/>
      <c r="RWB645" s="61"/>
      <c r="RWC645" s="104"/>
      <c r="RWD645" s="60"/>
      <c r="RWE645" s="61"/>
      <c r="RWF645" s="104"/>
      <c r="RWG645" s="60"/>
      <c r="RWH645" s="61"/>
      <c r="RWI645" s="104"/>
      <c r="RWJ645" s="60"/>
      <c r="RWK645" s="61"/>
      <c r="RWL645" s="104"/>
      <c r="RWM645" s="60"/>
      <c r="RWN645" s="61"/>
      <c r="RWO645" s="104"/>
      <c r="RWP645" s="60"/>
      <c r="RWQ645" s="61"/>
      <c r="RWR645" s="104"/>
      <c r="RWS645" s="60"/>
      <c r="RWT645" s="61"/>
      <c r="RWU645" s="104"/>
      <c r="RWV645" s="60"/>
      <c r="RWW645" s="61"/>
      <c r="RWX645" s="104"/>
      <c r="RWY645" s="60"/>
      <c r="RWZ645" s="61"/>
      <c r="RXA645" s="104"/>
      <c r="RXB645" s="60"/>
      <c r="RXC645" s="61"/>
      <c r="RXD645" s="104"/>
      <c r="RXE645" s="60"/>
      <c r="RXF645" s="61"/>
      <c r="RXG645" s="104"/>
      <c r="RXH645" s="60"/>
      <c r="RXI645" s="61"/>
      <c r="RXJ645" s="104"/>
      <c r="RXK645" s="60"/>
      <c r="RXL645" s="61"/>
      <c r="RXM645" s="104"/>
      <c r="RXN645" s="60"/>
      <c r="RXO645" s="61"/>
      <c r="RXP645" s="104"/>
      <c r="RXQ645" s="60"/>
      <c r="RXR645" s="61"/>
      <c r="RXS645" s="104"/>
      <c r="RXT645" s="60"/>
      <c r="RXU645" s="61"/>
      <c r="RXV645" s="104"/>
      <c r="RXW645" s="60"/>
      <c r="RXX645" s="61"/>
      <c r="RXY645" s="104"/>
      <c r="RXZ645" s="60"/>
      <c r="RYA645" s="61"/>
      <c r="RYB645" s="104"/>
      <c r="RYC645" s="60"/>
      <c r="RYD645" s="61"/>
      <c r="RYE645" s="104"/>
      <c r="RYF645" s="60"/>
      <c r="RYG645" s="61"/>
      <c r="RYH645" s="104"/>
      <c r="RYI645" s="60"/>
      <c r="RYJ645" s="61"/>
      <c r="RYK645" s="104"/>
      <c r="RYL645" s="60"/>
      <c r="RYM645" s="61"/>
      <c r="RYN645" s="104"/>
      <c r="RYO645" s="60"/>
      <c r="RYP645" s="61"/>
      <c r="RYQ645" s="104"/>
      <c r="RYR645" s="60"/>
      <c r="RYS645" s="61"/>
      <c r="RYT645" s="104"/>
      <c r="RYU645" s="60"/>
      <c r="RYV645" s="61"/>
      <c r="RYW645" s="104"/>
      <c r="RYX645" s="60"/>
      <c r="RYY645" s="61"/>
      <c r="RYZ645" s="104"/>
      <c r="RZA645" s="60"/>
      <c r="RZB645" s="61"/>
      <c r="RZC645" s="104"/>
      <c r="RZD645" s="60"/>
      <c r="RZE645" s="61"/>
      <c r="RZF645" s="104"/>
      <c r="RZG645" s="60"/>
      <c r="RZH645" s="61"/>
      <c r="RZI645" s="104"/>
      <c r="RZJ645" s="60"/>
      <c r="RZK645" s="61"/>
      <c r="RZL645" s="104"/>
      <c r="RZM645" s="60"/>
      <c r="RZN645" s="61"/>
      <c r="RZO645" s="104"/>
      <c r="RZP645" s="60"/>
      <c r="RZQ645" s="61"/>
      <c r="RZR645" s="104"/>
      <c r="RZS645" s="60"/>
      <c r="RZT645" s="61"/>
      <c r="RZU645" s="104"/>
      <c r="RZV645" s="60"/>
      <c r="RZW645" s="61"/>
      <c r="RZX645" s="104"/>
      <c r="RZY645" s="60"/>
      <c r="RZZ645" s="61"/>
      <c r="SAA645" s="104"/>
      <c r="SAB645" s="60"/>
      <c r="SAC645" s="61"/>
      <c r="SAD645" s="104"/>
      <c r="SAE645" s="60"/>
      <c r="SAF645" s="61"/>
      <c r="SAG645" s="104"/>
      <c r="SAH645" s="60"/>
      <c r="SAI645" s="61"/>
      <c r="SAJ645" s="104"/>
      <c r="SAK645" s="60"/>
      <c r="SAL645" s="61"/>
      <c r="SAM645" s="104"/>
      <c r="SAN645" s="60"/>
      <c r="SAO645" s="61"/>
      <c r="SAP645" s="104"/>
      <c r="SAQ645" s="60"/>
      <c r="SAR645" s="61"/>
      <c r="SAS645" s="104"/>
      <c r="SAT645" s="60"/>
      <c r="SAU645" s="61"/>
      <c r="SAV645" s="104"/>
      <c r="SAW645" s="60"/>
      <c r="SAX645" s="61"/>
      <c r="SAY645" s="104"/>
      <c r="SAZ645" s="60"/>
      <c r="SBA645" s="61"/>
      <c r="SBB645" s="104"/>
      <c r="SBC645" s="60"/>
      <c r="SBD645" s="61"/>
      <c r="SBE645" s="104"/>
      <c r="SBF645" s="60"/>
      <c r="SBG645" s="61"/>
      <c r="SBH645" s="104"/>
      <c r="SBI645" s="60"/>
      <c r="SBJ645" s="61"/>
      <c r="SBK645" s="104"/>
      <c r="SBL645" s="60"/>
      <c r="SBM645" s="61"/>
      <c r="SBN645" s="104"/>
      <c r="SBO645" s="60"/>
      <c r="SBP645" s="61"/>
      <c r="SBQ645" s="104"/>
      <c r="SBR645" s="60"/>
      <c r="SBS645" s="61"/>
      <c r="SBT645" s="104"/>
      <c r="SBU645" s="60"/>
      <c r="SBV645" s="61"/>
      <c r="SBW645" s="104"/>
      <c r="SBX645" s="60"/>
      <c r="SBY645" s="61"/>
      <c r="SBZ645" s="104"/>
      <c r="SCA645" s="60"/>
      <c r="SCB645" s="61"/>
      <c r="SCC645" s="104"/>
      <c r="SCD645" s="60"/>
      <c r="SCE645" s="61"/>
      <c r="SCF645" s="104"/>
      <c r="SCG645" s="60"/>
      <c r="SCH645" s="61"/>
      <c r="SCI645" s="104"/>
      <c r="SCJ645" s="60"/>
      <c r="SCK645" s="61"/>
      <c r="SCL645" s="104"/>
      <c r="SCM645" s="60"/>
      <c r="SCN645" s="61"/>
      <c r="SCO645" s="104"/>
      <c r="SCP645" s="60"/>
      <c r="SCQ645" s="61"/>
      <c r="SCR645" s="104"/>
      <c r="SCS645" s="60"/>
      <c r="SCT645" s="61"/>
      <c r="SCU645" s="104"/>
      <c r="SCV645" s="60"/>
      <c r="SCW645" s="61"/>
      <c r="SCX645" s="104"/>
      <c r="SCY645" s="60"/>
      <c r="SCZ645" s="61"/>
      <c r="SDA645" s="104"/>
      <c r="SDB645" s="60"/>
      <c r="SDC645" s="61"/>
      <c r="SDD645" s="104"/>
      <c r="SDE645" s="60"/>
      <c r="SDF645" s="61"/>
      <c r="SDG645" s="104"/>
      <c r="SDH645" s="60"/>
      <c r="SDI645" s="61"/>
      <c r="SDJ645" s="104"/>
      <c r="SDK645" s="60"/>
      <c r="SDL645" s="61"/>
      <c r="SDM645" s="104"/>
      <c r="SDN645" s="60"/>
      <c r="SDO645" s="61"/>
      <c r="SDP645" s="104"/>
      <c r="SDQ645" s="60"/>
      <c r="SDR645" s="61"/>
      <c r="SDS645" s="104"/>
      <c r="SDT645" s="60"/>
      <c r="SDU645" s="61"/>
      <c r="SDV645" s="104"/>
      <c r="SDW645" s="60"/>
      <c r="SDX645" s="61"/>
      <c r="SDY645" s="104"/>
      <c r="SDZ645" s="60"/>
      <c r="SEA645" s="61"/>
      <c r="SEB645" s="104"/>
      <c r="SEC645" s="60"/>
      <c r="SED645" s="61"/>
      <c r="SEE645" s="104"/>
      <c r="SEF645" s="60"/>
      <c r="SEG645" s="61"/>
      <c r="SEH645" s="104"/>
      <c r="SEI645" s="60"/>
      <c r="SEJ645" s="61"/>
      <c r="SEK645" s="104"/>
      <c r="SEL645" s="60"/>
      <c r="SEM645" s="61"/>
      <c r="SEN645" s="104"/>
      <c r="SEO645" s="60"/>
      <c r="SEP645" s="61"/>
      <c r="SEQ645" s="104"/>
      <c r="SER645" s="60"/>
      <c r="SES645" s="61"/>
      <c r="SET645" s="104"/>
      <c r="SEU645" s="60"/>
      <c r="SEV645" s="61"/>
      <c r="SEW645" s="104"/>
      <c r="SEX645" s="60"/>
      <c r="SEY645" s="61"/>
      <c r="SEZ645" s="104"/>
      <c r="SFA645" s="60"/>
      <c r="SFB645" s="61"/>
      <c r="SFC645" s="104"/>
      <c r="SFD645" s="60"/>
      <c r="SFE645" s="61"/>
      <c r="SFF645" s="104"/>
      <c r="SFG645" s="60"/>
      <c r="SFH645" s="61"/>
      <c r="SFI645" s="104"/>
      <c r="SFJ645" s="60"/>
      <c r="SFK645" s="61"/>
      <c r="SFL645" s="104"/>
      <c r="SFM645" s="60"/>
      <c r="SFN645" s="61"/>
      <c r="SFO645" s="104"/>
      <c r="SFP645" s="60"/>
      <c r="SFQ645" s="61"/>
      <c r="SFR645" s="104"/>
      <c r="SFS645" s="60"/>
      <c r="SFT645" s="61"/>
      <c r="SFU645" s="104"/>
      <c r="SFV645" s="60"/>
      <c r="SFW645" s="61"/>
      <c r="SFX645" s="104"/>
      <c r="SFY645" s="60"/>
      <c r="SFZ645" s="61"/>
      <c r="SGA645" s="104"/>
      <c r="SGB645" s="60"/>
      <c r="SGC645" s="61"/>
      <c r="SGD645" s="104"/>
      <c r="SGE645" s="60"/>
      <c r="SGF645" s="61"/>
      <c r="SGG645" s="104"/>
      <c r="SGH645" s="60"/>
      <c r="SGI645" s="61"/>
      <c r="SGJ645" s="104"/>
      <c r="SGK645" s="60"/>
      <c r="SGL645" s="61"/>
      <c r="SGM645" s="104"/>
      <c r="SGN645" s="60"/>
      <c r="SGO645" s="61"/>
      <c r="SGP645" s="104"/>
      <c r="SGQ645" s="60"/>
      <c r="SGR645" s="61"/>
      <c r="SGS645" s="104"/>
      <c r="SGT645" s="60"/>
      <c r="SGU645" s="61"/>
      <c r="SGV645" s="104"/>
      <c r="SGW645" s="60"/>
      <c r="SGX645" s="61"/>
      <c r="SGY645" s="104"/>
      <c r="SGZ645" s="60"/>
      <c r="SHA645" s="61"/>
      <c r="SHB645" s="104"/>
      <c r="SHC645" s="60"/>
      <c r="SHD645" s="61"/>
      <c r="SHE645" s="104"/>
      <c r="SHF645" s="60"/>
      <c r="SHG645" s="61"/>
      <c r="SHH645" s="104"/>
      <c r="SHI645" s="60"/>
      <c r="SHJ645" s="61"/>
      <c r="SHK645" s="104"/>
      <c r="SHL645" s="60"/>
      <c r="SHM645" s="61"/>
      <c r="SHN645" s="104"/>
      <c r="SHO645" s="60"/>
      <c r="SHP645" s="61"/>
      <c r="SHQ645" s="104"/>
      <c r="SHR645" s="60"/>
      <c r="SHS645" s="61"/>
      <c r="SHT645" s="104"/>
      <c r="SHU645" s="60"/>
      <c r="SHV645" s="61"/>
      <c r="SHW645" s="104"/>
      <c r="SHX645" s="60"/>
      <c r="SHY645" s="61"/>
      <c r="SHZ645" s="104"/>
      <c r="SIA645" s="60"/>
      <c r="SIB645" s="61"/>
      <c r="SIC645" s="104"/>
      <c r="SID645" s="60"/>
      <c r="SIE645" s="61"/>
      <c r="SIF645" s="104"/>
      <c r="SIG645" s="60"/>
      <c r="SIH645" s="61"/>
      <c r="SII645" s="104"/>
      <c r="SIJ645" s="60"/>
      <c r="SIK645" s="61"/>
      <c r="SIL645" s="104"/>
      <c r="SIM645" s="60"/>
      <c r="SIN645" s="61"/>
      <c r="SIO645" s="104"/>
      <c r="SIP645" s="60"/>
      <c r="SIQ645" s="61"/>
      <c r="SIR645" s="104"/>
      <c r="SIS645" s="60"/>
      <c r="SIT645" s="61"/>
      <c r="SIU645" s="104"/>
      <c r="SIV645" s="60"/>
      <c r="SIW645" s="61"/>
      <c r="SIX645" s="104"/>
      <c r="SIY645" s="60"/>
      <c r="SIZ645" s="61"/>
      <c r="SJA645" s="104"/>
      <c r="SJB645" s="60"/>
      <c r="SJC645" s="61"/>
      <c r="SJD645" s="104"/>
      <c r="SJE645" s="60"/>
      <c r="SJF645" s="61"/>
      <c r="SJG645" s="104"/>
      <c r="SJH645" s="60"/>
      <c r="SJI645" s="61"/>
      <c r="SJJ645" s="104"/>
      <c r="SJK645" s="60"/>
      <c r="SJL645" s="61"/>
      <c r="SJM645" s="104"/>
      <c r="SJN645" s="60"/>
      <c r="SJO645" s="61"/>
      <c r="SJP645" s="104"/>
      <c r="SJQ645" s="60"/>
      <c r="SJR645" s="61"/>
      <c r="SJS645" s="104"/>
      <c r="SJT645" s="60"/>
      <c r="SJU645" s="61"/>
      <c r="SJV645" s="104"/>
      <c r="SJW645" s="60"/>
      <c r="SJX645" s="61"/>
      <c r="SJY645" s="104"/>
      <c r="SJZ645" s="60"/>
      <c r="SKA645" s="61"/>
      <c r="SKB645" s="104"/>
      <c r="SKC645" s="60"/>
      <c r="SKD645" s="61"/>
      <c r="SKE645" s="104"/>
      <c r="SKF645" s="60"/>
      <c r="SKG645" s="61"/>
      <c r="SKH645" s="104"/>
      <c r="SKI645" s="60"/>
      <c r="SKJ645" s="61"/>
      <c r="SKK645" s="104"/>
      <c r="SKL645" s="60"/>
      <c r="SKM645" s="61"/>
      <c r="SKN645" s="104"/>
      <c r="SKO645" s="60"/>
      <c r="SKP645" s="61"/>
      <c r="SKQ645" s="104"/>
      <c r="SKR645" s="60"/>
      <c r="SKS645" s="61"/>
      <c r="SKT645" s="104"/>
      <c r="SKU645" s="60"/>
      <c r="SKV645" s="61"/>
      <c r="SKW645" s="104"/>
      <c r="SKX645" s="60"/>
      <c r="SKY645" s="61"/>
      <c r="SKZ645" s="104"/>
      <c r="SLA645" s="60"/>
      <c r="SLB645" s="61"/>
      <c r="SLC645" s="104"/>
      <c r="SLD645" s="60"/>
      <c r="SLE645" s="61"/>
      <c r="SLF645" s="104"/>
      <c r="SLG645" s="60"/>
      <c r="SLH645" s="61"/>
      <c r="SLI645" s="104"/>
      <c r="SLJ645" s="60"/>
      <c r="SLK645" s="61"/>
      <c r="SLL645" s="104"/>
      <c r="SLM645" s="60"/>
      <c r="SLN645" s="61"/>
      <c r="SLO645" s="104"/>
      <c r="SLP645" s="60"/>
      <c r="SLQ645" s="61"/>
      <c r="SLR645" s="104"/>
      <c r="SLS645" s="60"/>
      <c r="SLT645" s="61"/>
      <c r="SLU645" s="104"/>
      <c r="SLV645" s="60"/>
      <c r="SLW645" s="61"/>
      <c r="SLX645" s="104"/>
      <c r="SLY645" s="60"/>
      <c r="SLZ645" s="61"/>
      <c r="SMA645" s="104"/>
      <c r="SMB645" s="60"/>
      <c r="SMC645" s="61"/>
      <c r="SMD645" s="104"/>
      <c r="SME645" s="60"/>
      <c r="SMF645" s="61"/>
      <c r="SMG645" s="104"/>
      <c r="SMH645" s="60"/>
      <c r="SMI645" s="61"/>
      <c r="SMJ645" s="104"/>
      <c r="SMK645" s="60"/>
      <c r="SML645" s="61"/>
      <c r="SMM645" s="104"/>
      <c r="SMN645" s="60"/>
      <c r="SMO645" s="61"/>
      <c r="SMP645" s="104"/>
      <c r="SMQ645" s="60"/>
      <c r="SMR645" s="61"/>
      <c r="SMS645" s="104"/>
      <c r="SMT645" s="60"/>
      <c r="SMU645" s="61"/>
      <c r="SMV645" s="104"/>
      <c r="SMW645" s="60"/>
      <c r="SMX645" s="61"/>
      <c r="SMY645" s="104"/>
      <c r="SMZ645" s="60"/>
      <c r="SNA645" s="61"/>
      <c r="SNB645" s="104"/>
      <c r="SNC645" s="60"/>
      <c r="SND645" s="61"/>
      <c r="SNE645" s="104"/>
      <c r="SNF645" s="60"/>
      <c r="SNG645" s="61"/>
      <c r="SNH645" s="104"/>
      <c r="SNI645" s="60"/>
      <c r="SNJ645" s="61"/>
      <c r="SNK645" s="104"/>
      <c r="SNL645" s="60"/>
      <c r="SNM645" s="61"/>
      <c r="SNN645" s="104"/>
      <c r="SNO645" s="60"/>
      <c r="SNP645" s="61"/>
      <c r="SNQ645" s="104"/>
      <c r="SNR645" s="60"/>
      <c r="SNS645" s="61"/>
      <c r="SNT645" s="104"/>
      <c r="SNU645" s="60"/>
      <c r="SNV645" s="61"/>
      <c r="SNW645" s="104"/>
      <c r="SNX645" s="60"/>
      <c r="SNY645" s="61"/>
      <c r="SNZ645" s="104"/>
      <c r="SOA645" s="60"/>
      <c r="SOB645" s="61"/>
      <c r="SOC645" s="104"/>
      <c r="SOD645" s="60"/>
      <c r="SOE645" s="61"/>
      <c r="SOF645" s="104"/>
      <c r="SOG645" s="60"/>
      <c r="SOH645" s="61"/>
      <c r="SOI645" s="104"/>
      <c r="SOJ645" s="60"/>
      <c r="SOK645" s="61"/>
      <c r="SOL645" s="104"/>
      <c r="SOM645" s="60"/>
      <c r="SON645" s="61"/>
      <c r="SOO645" s="104"/>
      <c r="SOP645" s="60"/>
      <c r="SOQ645" s="61"/>
      <c r="SOR645" s="104"/>
      <c r="SOS645" s="60"/>
      <c r="SOT645" s="61"/>
      <c r="SOU645" s="104"/>
      <c r="SOV645" s="60"/>
      <c r="SOW645" s="61"/>
      <c r="SOX645" s="104"/>
      <c r="SOY645" s="60"/>
      <c r="SOZ645" s="61"/>
      <c r="SPA645" s="104"/>
      <c r="SPB645" s="60"/>
      <c r="SPC645" s="61"/>
      <c r="SPD645" s="104"/>
      <c r="SPE645" s="60"/>
      <c r="SPF645" s="61"/>
      <c r="SPG645" s="104"/>
      <c r="SPH645" s="60"/>
      <c r="SPI645" s="61"/>
      <c r="SPJ645" s="104"/>
      <c r="SPK645" s="60"/>
      <c r="SPL645" s="61"/>
      <c r="SPM645" s="104"/>
      <c r="SPN645" s="60"/>
      <c r="SPO645" s="61"/>
      <c r="SPP645" s="104"/>
      <c r="SPQ645" s="60"/>
      <c r="SPR645" s="61"/>
      <c r="SPS645" s="104"/>
      <c r="SPT645" s="60"/>
      <c r="SPU645" s="61"/>
      <c r="SPV645" s="104"/>
      <c r="SPW645" s="60"/>
      <c r="SPX645" s="61"/>
      <c r="SPY645" s="104"/>
      <c r="SPZ645" s="60"/>
      <c r="SQA645" s="61"/>
      <c r="SQB645" s="104"/>
      <c r="SQC645" s="60"/>
      <c r="SQD645" s="61"/>
      <c r="SQE645" s="104"/>
      <c r="SQF645" s="60"/>
      <c r="SQG645" s="61"/>
      <c r="SQH645" s="104"/>
      <c r="SQI645" s="60"/>
      <c r="SQJ645" s="61"/>
      <c r="SQK645" s="104"/>
      <c r="SQL645" s="60"/>
      <c r="SQM645" s="61"/>
      <c r="SQN645" s="104"/>
      <c r="SQO645" s="60"/>
      <c r="SQP645" s="61"/>
      <c r="SQQ645" s="104"/>
      <c r="SQR645" s="60"/>
      <c r="SQS645" s="61"/>
      <c r="SQT645" s="104"/>
      <c r="SQU645" s="60"/>
      <c r="SQV645" s="61"/>
      <c r="SQW645" s="104"/>
      <c r="SQX645" s="60"/>
      <c r="SQY645" s="61"/>
      <c r="SQZ645" s="104"/>
      <c r="SRA645" s="60"/>
      <c r="SRB645" s="61"/>
      <c r="SRC645" s="104"/>
      <c r="SRD645" s="60"/>
      <c r="SRE645" s="61"/>
      <c r="SRF645" s="104"/>
      <c r="SRG645" s="60"/>
      <c r="SRH645" s="61"/>
      <c r="SRI645" s="104"/>
      <c r="SRJ645" s="60"/>
      <c r="SRK645" s="61"/>
      <c r="SRL645" s="104"/>
      <c r="SRM645" s="60"/>
      <c r="SRN645" s="61"/>
      <c r="SRO645" s="104"/>
      <c r="SRP645" s="60"/>
      <c r="SRQ645" s="61"/>
      <c r="SRR645" s="104"/>
      <c r="SRS645" s="60"/>
      <c r="SRT645" s="61"/>
      <c r="SRU645" s="104"/>
      <c r="SRV645" s="60"/>
      <c r="SRW645" s="61"/>
      <c r="SRX645" s="104"/>
      <c r="SRY645" s="60"/>
      <c r="SRZ645" s="61"/>
      <c r="SSA645" s="104"/>
      <c r="SSB645" s="60"/>
      <c r="SSC645" s="61"/>
      <c r="SSD645" s="104"/>
      <c r="SSE645" s="60"/>
      <c r="SSF645" s="61"/>
      <c r="SSG645" s="104"/>
      <c r="SSH645" s="60"/>
      <c r="SSI645" s="61"/>
      <c r="SSJ645" s="104"/>
      <c r="SSK645" s="60"/>
      <c r="SSL645" s="61"/>
      <c r="SSM645" s="104"/>
      <c r="SSN645" s="60"/>
      <c r="SSO645" s="61"/>
      <c r="SSP645" s="104"/>
      <c r="SSQ645" s="60"/>
      <c r="SSR645" s="61"/>
      <c r="SSS645" s="104"/>
      <c r="SST645" s="60"/>
      <c r="SSU645" s="61"/>
      <c r="SSV645" s="104"/>
      <c r="SSW645" s="60"/>
      <c r="SSX645" s="61"/>
      <c r="SSY645" s="104"/>
      <c r="SSZ645" s="60"/>
      <c r="STA645" s="61"/>
      <c r="STB645" s="104"/>
      <c r="STC645" s="60"/>
      <c r="STD645" s="61"/>
      <c r="STE645" s="104"/>
      <c r="STF645" s="60"/>
      <c r="STG645" s="61"/>
      <c r="STH645" s="104"/>
      <c r="STI645" s="60"/>
      <c r="STJ645" s="61"/>
      <c r="STK645" s="104"/>
      <c r="STL645" s="60"/>
      <c r="STM645" s="61"/>
      <c r="STN645" s="104"/>
      <c r="STO645" s="60"/>
      <c r="STP645" s="61"/>
      <c r="STQ645" s="104"/>
      <c r="STR645" s="60"/>
      <c r="STS645" s="61"/>
      <c r="STT645" s="104"/>
      <c r="STU645" s="60"/>
      <c r="STV645" s="61"/>
      <c r="STW645" s="104"/>
      <c r="STX645" s="60"/>
      <c r="STY645" s="61"/>
      <c r="STZ645" s="104"/>
      <c r="SUA645" s="60"/>
      <c r="SUB645" s="61"/>
      <c r="SUC645" s="104"/>
      <c r="SUD645" s="60"/>
      <c r="SUE645" s="61"/>
      <c r="SUF645" s="104"/>
      <c r="SUG645" s="60"/>
      <c r="SUH645" s="61"/>
      <c r="SUI645" s="104"/>
      <c r="SUJ645" s="60"/>
      <c r="SUK645" s="61"/>
      <c r="SUL645" s="104"/>
      <c r="SUM645" s="60"/>
      <c r="SUN645" s="61"/>
      <c r="SUO645" s="104"/>
      <c r="SUP645" s="60"/>
      <c r="SUQ645" s="61"/>
      <c r="SUR645" s="104"/>
      <c r="SUS645" s="60"/>
      <c r="SUT645" s="61"/>
      <c r="SUU645" s="104"/>
      <c r="SUV645" s="60"/>
      <c r="SUW645" s="61"/>
      <c r="SUX645" s="104"/>
      <c r="SUY645" s="60"/>
      <c r="SUZ645" s="61"/>
      <c r="SVA645" s="104"/>
      <c r="SVB645" s="60"/>
      <c r="SVC645" s="61"/>
      <c r="SVD645" s="104"/>
      <c r="SVE645" s="60"/>
      <c r="SVF645" s="61"/>
      <c r="SVG645" s="104"/>
      <c r="SVH645" s="60"/>
      <c r="SVI645" s="61"/>
      <c r="SVJ645" s="104"/>
      <c r="SVK645" s="60"/>
      <c r="SVL645" s="61"/>
      <c r="SVM645" s="104"/>
      <c r="SVN645" s="60"/>
      <c r="SVO645" s="61"/>
      <c r="SVP645" s="104"/>
      <c r="SVQ645" s="60"/>
      <c r="SVR645" s="61"/>
      <c r="SVS645" s="104"/>
      <c r="SVT645" s="60"/>
      <c r="SVU645" s="61"/>
      <c r="SVV645" s="104"/>
      <c r="SVW645" s="60"/>
      <c r="SVX645" s="61"/>
      <c r="SVY645" s="104"/>
      <c r="SVZ645" s="60"/>
      <c r="SWA645" s="61"/>
      <c r="SWB645" s="104"/>
      <c r="SWC645" s="60"/>
      <c r="SWD645" s="61"/>
      <c r="SWE645" s="104"/>
      <c r="SWF645" s="60"/>
      <c r="SWG645" s="61"/>
      <c r="SWH645" s="104"/>
      <c r="SWI645" s="60"/>
      <c r="SWJ645" s="61"/>
      <c r="SWK645" s="104"/>
      <c r="SWL645" s="60"/>
      <c r="SWM645" s="61"/>
      <c r="SWN645" s="104"/>
      <c r="SWO645" s="60"/>
      <c r="SWP645" s="61"/>
      <c r="SWQ645" s="104"/>
      <c r="SWR645" s="60"/>
      <c r="SWS645" s="61"/>
      <c r="SWT645" s="104"/>
      <c r="SWU645" s="60"/>
      <c r="SWV645" s="61"/>
      <c r="SWW645" s="104"/>
      <c r="SWX645" s="60"/>
      <c r="SWY645" s="61"/>
      <c r="SWZ645" s="104"/>
      <c r="SXA645" s="60"/>
      <c r="SXB645" s="61"/>
      <c r="SXC645" s="104"/>
      <c r="SXD645" s="60"/>
      <c r="SXE645" s="61"/>
      <c r="SXF645" s="104"/>
      <c r="SXG645" s="60"/>
      <c r="SXH645" s="61"/>
      <c r="SXI645" s="104"/>
      <c r="SXJ645" s="60"/>
      <c r="SXK645" s="61"/>
      <c r="SXL645" s="104"/>
      <c r="SXM645" s="60"/>
      <c r="SXN645" s="61"/>
      <c r="SXO645" s="104"/>
      <c r="SXP645" s="60"/>
      <c r="SXQ645" s="61"/>
      <c r="SXR645" s="104"/>
      <c r="SXS645" s="60"/>
      <c r="SXT645" s="61"/>
      <c r="SXU645" s="104"/>
      <c r="SXV645" s="60"/>
      <c r="SXW645" s="61"/>
      <c r="SXX645" s="104"/>
      <c r="SXY645" s="60"/>
      <c r="SXZ645" s="61"/>
      <c r="SYA645" s="104"/>
      <c r="SYB645" s="60"/>
      <c r="SYC645" s="61"/>
      <c r="SYD645" s="104"/>
      <c r="SYE645" s="60"/>
      <c r="SYF645" s="61"/>
      <c r="SYG645" s="104"/>
      <c r="SYH645" s="60"/>
      <c r="SYI645" s="61"/>
      <c r="SYJ645" s="104"/>
      <c r="SYK645" s="60"/>
      <c r="SYL645" s="61"/>
      <c r="SYM645" s="104"/>
      <c r="SYN645" s="60"/>
      <c r="SYO645" s="61"/>
      <c r="SYP645" s="104"/>
      <c r="SYQ645" s="60"/>
      <c r="SYR645" s="61"/>
      <c r="SYS645" s="104"/>
      <c r="SYT645" s="60"/>
      <c r="SYU645" s="61"/>
      <c r="SYV645" s="104"/>
      <c r="SYW645" s="60"/>
      <c r="SYX645" s="61"/>
      <c r="SYY645" s="104"/>
      <c r="SYZ645" s="60"/>
      <c r="SZA645" s="61"/>
      <c r="SZB645" s="104"/>
      <c r="SZC645" s="60"/>
      <c r="SZD645" s="61"/>
      <c r="SZE645" s="104"/>
      <c r="SZF645" s="60"/>
      <c r="SZG645" s="61"/>
      <c r="SZH645" s="104"/>
      <c r="SZI645" s="60"/>
      <c r="SZJ645" s="61"/>
      <c r="SZK645" s="104"/>
      <c r="SZL645" s="60"/>
      <c r="SZM645" s="61"/>
      <c r="SZN645" s="104"/>
      <c r="SZO645" s="60"/>
      <c r="SZP645" s="61"/>
      <c r="SZQ645" s="104"/>
      <c r="SZR645" s="60"/>
      <c r="SZS645" s="61"/>
      <c r="SZT645" s="104"/>
      <c r="SZU645" s="60"/>
      <c r="SZV645" s="61"/>
      <c r="SZW645" s="104"/>
      <c r="SZX645" s="60"/>
      <c r="SZY645" s="61"/>
      <c r="SZZ645" s="104"/>
      <c r="TAA645" s="60"/>
      <c r="TAB645" s="61"/>
      <c r="TAC645" s="104"/>
      <c r="TAD645" s="60"/>
      <c r="TAE645" s="61"/>
      <c r="TAF645" s="104"/>
      <c r="TAG645" s="60"/>
      <c r="TAH645" s="61"/>
      <c r="TAI645" s="104"/>
      <c r="TAJ645" s="60"/>
      <c r="TAK645" s="61"/>
      <c r="TAL645" s="104"/>
      <c r="TAM645" s="60"/>
      <c r="TAN645" s="61"/>
      <c r="TAO645" s="104"/>
      <c r="TAP645" s="60"/>
      <c r="TAQ645" s="61"/>
      <c r="TAR645" s="104"/>
      <c r="TAS645" s="60"/>
      <c r="TAT645" s="61"/>
      <c r="TAU645" s="104"/>
      <c r="TAV645" s="60"/>
      <c r="TAW645" s="61"/>
      <c r="TAX645" s="104"/>
      <c r="TAY645" s="60"/>
      <c r="TAZ645" s="61"/>
      <c r="TBA645" s="104"/>
      <c r="TBB645" s="60"/>
      <c r="TBC645" s="61"/>
      <c r="TBD645" s="104"/>
      <c r="TBE645" s="60"/>
      <c r="TBF645" s="61"/>
      <c r="TBG645" s="104"/>
      <c r="TBH645" s="60"/>
      <c r="TBI645" s="61"/>
      <c r="TBJ645" s="104"/>
      <c r="TBK645" s="60"/>
      <c r="TBL645" s="61"/>
      <c r="TBM645" s="104"/>
      <c r="TBN645" s="60"/>
      <c r="TBO645" s="61"/>
      <c r="TBP645" s="104"/>
      <c r="TBQ645" s="60"/>
      <c r="TBR645" s="61"/>
      <c r="TBS645" s="104"/>
      <c r="TBT645" s="60"/>
      <c r="TBU645" s="61"/>
      <c r="TBV645" s="104"/>
      <c r="TBW645" s="60"/>
      <c r="TBX645" s="61"/>
      <c r="TBY645" s="104"/>
      <c r="TBZ645" s="60"/>
      <c r="TCA645" s="61"/>
      <c r="TCB645" s="104"/>
      <c r="TCC645" s="60"/>
      <c r="TCD645" s="61"/>
      <c r="TCE645" s="104"/>
      <c r="TCF645" s="60"/>
      <c r="TCG645" s="61"/>
      <c r="TCH645" s="104"/>
      <c r="TCI645" s="60"/>
      <c r="TCJ645" s="61"/>
      <c r="TCK645" s="104"/>
      <c r="TCL645" s="60"/>
      <c r="TCM645" s="61"/>
      <c r="TCN645" s="104"/>
      <c r="TCO645" s="60"/>
      <c r="TCP645" s="61"/>
      <c r="TCQ645" s="104"/>
      <c r="TCR645" s="60"/>
      <c r="TCS645" s="61"/>
      <c r="TCT645" s="104"/>
      <c r="TCU645" s="60"/>
      <c r="TCV645" s="61"/>
      <c r="TCW645" s="104"/>
      <c r="TCX645" s="60"/>
      <c r="TCY645" s="61"/>
      <c r="TCZ645" s="104"/>
      <c r="TDA645" s="60"/>
      <c r="TDB645" s="61"/>
      <c r="TDC645" s="104"/>
      <c r="TDD645" s="60"/>
      <c r="TDE645" s="61"/>
      <c r="TDF645" s="104"/>
      <c r="TDG645" s="60"/>
      <c r="TDH645" s="61"/>
      <c r="TDI645" s="104"/>
      <c r="TDJ645" s="60"/>
      <c r="TDK645" s="61"/>
      <c r="TDL645" s="104"/>
      <c r="TDM645" s="60"/>
      <c r="TDN645" s="61"/>
      <c r="TDO645" s="104"/>
      <c r="TDP645" s="60"/>
      <c r="TDQ645" s="61"/>
      <c r="TDR645" s="104"/>
      <c r="TDS645" s="60"/>
      <c r="TDT645" s="61"/>
      <c r="TDU645" s="104"/>
      <c r="TDV645" s="60"/>
      <c r="TDW645" s="61"/>
      <c r="TDX645" s="104"/>
      <c r="TDY645" s="60"/>
      <c r="TDZ645" s="61"/>
      <c r="TEA645" s="104"/>
      <c r="TEB645" s="60"/>
      <c r="TEC645" s="61"/>
      <c r="TED645" s="104"/>
      <c r="TEE645" s="60"/>
      <c r="TEF645" s="61"/>
      <c r="TEG645" s="104"/>
      <c r="TEH645" s="60"/>
      <c r="TEI645" s="61"/>
      <c r="TEJ645" s="104"/>
      <c r="TEK645" s="60"/>
      <c r="TEL645" s="61"/>
      <c r="TEM645" s="104"/>
      <c r="TEN645" s="60"/>
      <c r="TEO645" s="61"/>
      <c r="TEP645" s="104"/>
      <c r="TEQ645" s="60"/>
      <c r="TER645" s="61"/>
      <c r="TES645" s="104"/>
      <c r="TET645" s="60"/>
      <c r="TEU645" s="61"/>
      <c r="TEV645" s="104"/>
      <c r="TEW645" s="60"/>
      <c r="TEX645" s="61"/>
      <c r="TEY645" s="104"/>
      <c r="TEZ645" s="60"/>
      <c r="TFA645" s="61"/>
      <c r="TFB645" s="104"/>
      <c r="TFC645" s="60"/>
      <c r="TFD645" s="61"/>
      <c r="TFE645" s="104"/>
      <c r="TFF645" s="60"/>
      <c r="TFG645" s="61"/>
      <c r="TFH645" s="104"/>
      <c r="TFI645" s="60"/>
      <c r="TFJ645" s="61"/>
      <c r="TFK645" s="104"/>
      <c r="TFL645" s="60"/>
      <c r="TFM645" s="61"/>
      <c r="TFN645" s="104"/>
      <c r="TFO645" s="60"/>
      <c r="TFP645" s="61"/>
      <c r="TFQ645" s="104"/>
      <c r="TFR645" s="60"/>
      <c r="TFS645" s="61"/>
      <c r="TFT645" s="104"/>
      <c r="TFU645" s="60"/>
      <c r="TFV645" s="61"/>
      <c r="TFW645" s="104"/>
      <c r="TFX645" s="60"/>
      <c r="TFY645" s="61"/>
      <c r="TFZ645" s="104"/>
      <c r="TGA645" s="60"/>
      <c r="TGB645" s="61"/>
      <c r="TGC645" s="104"/>
      <c r="TGD645" s="60"/>
      <c r="TGE645" s="61"/>
      <c r="TGF645" s="104"/>
      <c r="TGG645" s="60"/>
      <c r="TGH645" s="61"/>
      <c r="TGI645" s="104"/>
      <c r="TGJ645" s="60"/>
      <c r="TGK645" s="61"/>
      <c r="TGL645" s="104"/>
      <c r="TGM645" s="60"/>
      <c r="TGN645" s="61"/>
      <c r="TGO645" s="104"/>
      <c r="TGP645" s="60"/>
      <c r="TGQ645" s="61"/>
      <c r="TGR645" s="104"/>
      <c r="TGS645" s="60"/>
      <c r="TGT645" s="61"/>
      <c r="TGU645" s="104"/>
      <c r="TGV645" s="60"/>
      <c r="TGW645" s="61"/>
      <c r="TGX645" s="104"/>
      <c r="TGY645" s="60"/>
      <c r="TGZ645" s="61"/>
      <c r="THA645" s="104"/>
      <c r="THB645" s="60"/>
      <c r="THC645" s="61"/>
      <c r="THD645" s="104"/>
      <c r="THE645" s="60"/>
      <c r="THF645" s="61"/>
      <c r="THG645" s="104"/>
      <c r="THH645" s="60"/>
      <c r="THI645" s="61"/>
      <c r="THJ645" s="104"/>
      <c r="THK645" s="60"/>
      <c r="THL645" s="61"/>
      <c r="THM645" s="104"/>
      <c r="THN645" s="60"/>
      <c r="THO645" s="61"/>
      <c r="THP645" s="104"/>
      <c r="THQ645" s="60"/>
      <c r="THR645" s="61"/>
      <c r="THS645" s="104"/>
      <c r="THT645" s="60"/>
      <c r="THU645" s="61"/>
      <c r="THV645" s="104"/>
      <c r="THW645" s="60"/>
      <c r="THX645" s="61"/>
      <c r="THY645" s="104"/>
      <c r="THZ645" s="60"/>
      <c r="TIA645" s="61"/>
      <c r="TIB645" s="104"/>
      <c r="TIC645" s="60"/>
      <c r="TID645" s="61"/>
      <c r="TIE645" s="104"/>
      <c r="TIF645" s="60"/>
      <c r="TIG645" s="61"/>
      <c r="TIH645" s="104"/>
      <c r="TII645" s="60"/>
      <c r="TIJ645" s="61"/>
      <c r="TIK645" s="104"/>
      <c r="TIL645" s="60"/>
      <c r="TIM645" s="61"/>
      <c r="TIN645" s="104"/>
      <c r="TIO645" s="60"/>
      <c r="TIP645" s="61"/>
      <c r="TIQ645" s="104"/>
      <c r="TIR645" s="60"/>
      <c r="TIS645" s="61"/>
      <c r="TIT645" s="104"/>
      <c r="TIU645" s="60"/>
      <c r="TIV645" s="61"/>
      <c r="TIW645" s="104"/>
      <c r="TIX645" s="60"/>
      <c r="TIY645" s="61"/>
      <c r="TIZ645" s="104"/>
      <c r="TJA645" s="60"/>
      <c r="TJB645" s="61"/>
      <c r="TJC645" s="104"/>
      <c r="TJD645" s="60"/>
      <c r="TJE645" s="61"/>
      <c r="TJF645" s="104"/>
      <c r="TJG645" s="60"/>
      <c r="TJH645" s="61"/>
      <c r="TJI645" s="104"/>
      <c r="TJJ645" s="60"/>
      <c r="TJK645" s="61"/>
      <c r="TJL645" s="104"/>
      <c r="TJM645" s="60"/>
      <c r="TJN645" s="61"/>
      <c r="TJO645" s="104"/>
      <c r="TJP645" s="60"/>
      <c r="TJQ645" s="61"/>
      <c r="TJR645" s="104"/>
      <c r="TJS645" s="60"/>
      <c r="TJT645" s="61"/>
      <c r="TJU645" s="104"/>
      <c r="TJV645" s="60"/>
      <c r="TJW645" s="61"/>
      <c r="TJX645" s="104"/>
      <c r="TJY645" s="60"/>
      <c r="TJZ645" s="61"/>
      <c r="TKA645" s="104"/>
      <c r="TKB645" s="60"/>
      <c r="TKC645" s="61"/>
      <c r="TKD645" s="104"/>
      <c r="TKE645" s="60"/>
      <c r="TKF645" s="61"/>
      <c r="TKG645" s="104"/>
      <c r="TKH645" s="60"/>
      <c r="TKI645" s="61"/>
      <c r="TKJ645" s="104"/>
      <c r="TKK645" s="60"/>
      <c r="TKL645" s="61"/>
      <c r="TKM645" s="104"/>
      <c r="TKN645" s="60"/>
      <c r="TKO645" s="61"/>
      <c r="TKP645" s="104"/>
      <c r="TKQ645" s="60"/>
      <c r="TKR645" s="61"/>
      <c r="TKS645" s="104"/>
      <c r="TKT645" s="60"/>
      <c r="TKU645" s="61"/>
      <c r="TKV645" s="104"/>
      <c r="TKW645" s="60"/>
      <c r="TKX645" s="61"/>
      <c r="TKY645" s="104"/>
      <c r="TKZ645" s="60"/>
      <c r="TLA645" s="61"/>
      <c r="TLB645" s="104"/>
      <c r="TLC645" s="60"/>
      <c r="TLD645" s="61"/>
      <c r="TLE645" s="104"/>
      <c r="TLF645" s="60"/>
      <c r="TLG645" s="61"/>
      <c r="TLH645" s="104"/>
      <c r="TLI645" s="60"/>
      <c r="TLJ645" s="61"/>
      <c r="TLK645" s="104"/>
      <c r="TLL645" s="60"/>
      <c r="TLM645" s="61"/>
      <c r="TLN645" s="104"/>
      <c r="TLO645" s="60"/>
      <c r="TLP645" s="61"/>
      <c r="TLQ645" s="104"/>
      <c r="TLR645" s="60"/>
      <c r="TLS645" s="61"/>
      <c r="TLT645" s="104"/>
      <c r="TLU645" s="60"/>
      <c r="TLV645" s="61"/>
      <c r="TLW645" s="104"/>
      <c r="TLX645" s="60"/>
      <c r="TLY645" s="61"/>
      <c r="TLZ645" s="104"/>
      <c r="TMA645" s="60"/>
      <c r="TMB645" s="61"/>
      <c r="TMC645" s="104"/>
      <c r="TMD645" s="60"/>
      <c r="TME645" s="61"/>
      <c r="TMF645" s="104"/>
      <c r="TMG645" s="60"/>
      <c r="TMH645" s="61"/>
      <c r="TMI645" s="104"/>
      <c r="TMJ645" s="60"/>
      <c r="TMK645" s="61"/>
      <c r="TML645" s="104"/>
      <c r="TMM645" s="60"/>
      <c r="TMN645" s="61"/>
      <c r="TMO645" s="104"/>
      <c r="TMP645" s="60"/>
      <c r="TMQ645" s="61"/>
      <c r="TMR645" s="104"/>
      <c r="TMS645" s="60"/>
      <c r="TMT645" s="61"/>
      <c r="TMU645" s="104"/>
      <c r="TMV645" s="60"/>
      <c r="TMW645" s="61"/>
      <c r="TMX645" s="104"/>
      <c r="TMY645" s="60"/>
      <c r="TMZ645" s="61"/>
      <c r="TNA645" s="104"/>
      <c r="TNB645" s="60"/>
      <c r="TNC645" s="61"/>
      <c r="TND645" s="104"/>
      <c r="TNE645" s="60"/>
      <c r="TNF645" s="61"/>
      <c r="TNG645" s="104"/>
      <c r="TNH645" s="60"/>
      <c r="TNI645" s="61"/>
      <c r="TNJ645" s="104"/>
      <c r="TNK645" s="60"/>
      <c r="TNL645" s="61"/>
      <c r="TNM645" s="104"/>
      <c r="TNN645" s="60"/>
      <c r="TNO645" s="61"/>
      <c r="TNP645" s="104"/>
      <c r="TNQ645" s="60"/>
      <c r="TNR645" s="61"/>
      <c r="TNS645" s="104"/>
      <c r="TNT645" s="60"/>
      <c r="TNU645" s="61"/>
      <c r="TNV645" s="104"/>
      <c r="TNW645" s="60"/>
      <c r="TNX645" s="61"/>
      <c r="TNY645" s="104"/>
      <c r="TNZ645" s="60"/>
      <c r="TOA645" s="61"/>
      <c r="TOB645" s="104"/>
      <c r="TOC645" s="60"/>
      <c r="TOD645" s="61"/>
      <c r="TOE645" s="104"/>
      <c r="TOF645" s="60"/>
      <c r="TOG645" s="61"/>
      <c r="TOH645" s="104"/>
      <c r="TOI645" s="60"/>
      <c r="TOJ645" s="61"/>
      <c r="TOK645" s="104"/>
      <c r="TOL645" s="60"/>
      <c r="TOM645" s="61"/>
      <c r="TON645" s="104"/>
      <c r="TOO645" s="60"/>
      <c r="TOP645" s="61"/>
      <c r="TOQ645" s="104"/>
      <c r="TOR645" s="60"/>
      <c r="TOS645" s="61"/>
      <c r="TOT645" s="104"/>
      <c r="TOU645" s="60"/>
      <c r="TOV645" s="61"/>
      <c r="TOW645" s="104"/>
      <c r="TOX645" s="60"/>
      <c r="TOY645" s="61"/>
      <c r="TOZ645" s="104"/>
      <c r="TPA645" s="60"/>
      <c r="TPB645" s="61"/>
      <c r="TPC645" s="104"/>
      <c r="TPD645" s="60"/>
      <c r="TPE645" s="61"/>
      <c r="TPF645" s="104"/>
      <c r="TPG645" s="60"/>
      <c r="TPH645" s="61"/>
      <c r="TPI645" s="104"/>
      <c r="TPJ645" s="60"/>
      <c r="TPK645" s="61"/>
      <c r="TPL645" s="104"/>
      <c r="TPM645" s="60"/>
      <c r="TPN645" s="61"/>
      <c r="TPO645" s="104"/>
      <c r="TPP645" s="60"/>
      <c r="TPQ645" s="61"/>
      <c r="TPR645" s="104"/>
      <c r="TPS645" s="60"/>
      <c r="TPT645" s="61"/>
      <c r="TPU645" s="104"/>
      <c r="TPV645" s="60"/>
      <c r="TPW645" s="61"/>
      <c r="TPX645" s="104"/>
      <c r="TPY645" s="60"/>
      <c r="TPZ645" s="61"/>
      <c r="TQA645" s="104"/>
      <c r="TQB645" s="60"/>
      <c r="TQC645" s="61"/>
      <c r="TQD645" s="104"/>
      <c r="TQE645" s="60"/>
      <c r="TQF645" s="61"/>
      <c r="TQG645" s="104"/>
      <c r="TQH645" s="60"/>
      <c r="TQI645" s="61"/>
      <c r="TQJ645" s="104"/>
      <c r="TQK645" s="60"/>
      <c r="TQL645" s="61"/>
      <c r="TQM645" s="104"/>
      <c r="TQN645" s="60"/>
      <c r="TQO645" s="61"/>
      <c r="TQP645" s="104"/>
      <c r="TQQ645" s="60"/>
      <c r="TQR645" s="61"/>
      <c r="TQS645" s="104"/>
      <c r="TQT645" s="60"/>
      <c r="TQU645" s="61"/>
      <c r="TQV645" s="104"/>
      <c r="TQW645" s="60"/>
      <c r="TQX645" s="61"/>
      <c r="TQY645" s="104"/>
      <c r="TQZ645" s="60"/>
      <c r="TRA645" s="61"/>
      <c r="TRB645" s="104"/>
      <c r="TRC645" s="60"/>
      <c r="TRD645" s="61"/>
      <c r="TRE645" s="104"/>
      <c r="TRF645" s="60"/>
      <c r="TRG645" s="61"/>
      <c r="TRH645" s="104"/>
      <c r="TRI645" s="60"/>
      <c r="TRJ645" s="61"/>
      <c r="TRK645" s="104"/>
      <c r="TRL645" s="60"/>
      <c r="TRM645" s="61"/>
      <c r="TRN645" s="104"/>
      <c r="TRO645" s="60"/>
      <c r="TRP645" s="61"/>
      <c r="TRQ645" s="104"/>
      <c r="TRR645" s="60"/>
      <c r="TRS645" s="61"/>
      <c r="TRT645" s="104"/>
      <c r="TRU645" s="60"/>
      <c r="TRV645" s="61"/>
      <c r="TRW645" s="104"/>
      <c r="TRX645" s="60"/>
      <c r="TRY645" s="61"/>
      <c r="TRZ645" s="104"/>
      <c r="TSA645" s="60"/>
      <c r="TSB645" s="61"/>
      <c r="TSC645" s="104"/>
      <c r="TSD645" s="60"/>
      <c r="TSE645" s="61"/>
      <c r="TSF645" s="104"/>
      <c r="TSG645" s="60"/>
      <c r="TSH645" s="61"/>
      <c r="TSI645" s="104"/>
      <c r="TSJ645" s="60"/>
      <c r="TSK645" s="61"/>
      <c r="TSL645" s="104"/>
      <c r="TSM645" s="60"/>
      <c r="TSN645" s="61"/>
      <c r="TSO645" s="104"/>
      <c r="TSP645" s="60"/>
      <c r="TSQ645" s="61"/>
      <c r="TSR645" s="104"/>
      <c r="TSS645" s="60"/>
      <c r="TST645" s="61"/>
      <c r="TSU645" s="104"/>
      <c r="TSV645" s="60"/>
      <c r="TSW645" s="61"/>
      <c r="TSX645" s="104"/>
      <c r="TSY645" s="60"/>
      <c r="TSZ645" s="61"/>
      <c r="TTA645" s="104"/>
      <c r="TTB645" s="60"/>
      <c r="TTC645" s="61"/>
      <c r="TTD645" s="104"/>
      <c r="TTE645" s="60"/>
      <c r="TTF645" s="61"/>
      <c r="TTG645" s="104"/>
      <c r="TTH645" s="60"/>
      <c r="TTI645" s="61"/>
      <c r="TTJ645" s="104"/>
      <c r="TTK645" s="60"/>
      <c r="TTL645" s="61"/>
      <c r="TTM645" s="104"/>
      <c r="TTN645" s="60"/>
      <c r="TTO645" s="61"/>
      <c r="TTP645" s="104"/>
      <c r="TTQ645" s="60"/>
      <c r="TTR645" s="61"/>
      <c r="TTS645" s="104"/>
      <c r="TTT645" s="60"/>
      <c r="TTU645" s="61"/>
      <c r="TTV645" s="104"/>
      <c r="TTW645" s="60"/>
      <c r="TTX645" s="61"/>
      <c r="TTY645" s="104"/>
      <c r="TTZ645" s="60"/>
      <c r="TUA645" s="61"/>
      <c r="TUB645" s="104"/>
      <c r="TUC645" s="60"/>
      <c r="TUD645" s="61"/>
      <c r="TUE645" s="104"/>
      <c r="TUF645" s="60"/>
      <c r="TUG645" s="61"/>
      <c r="TUH645" s="104"/>
      <c r="TUI645" s="60"/>
      <c r="TUJ645" s="61"/>
      <c r="TUK645" s="104"/>
      <c r="TUL645" s="60"/>
      <c r="TUM645" s="61"/>
      <c r="TUN645" s="104"/>
      <c r="TUO645" s="60"/>
      <c r="TUP645" s="61"/>
      <c r="TUQ645" s="104"/>
      <c r="TUR645" s="60"/>
      <c r="TUS645" s="61"/>
      <c r="TUT645" s="104"/>
      <c r="TUU645" s="60"/>
      <c r="TUV645" s="61"/>
      <c r="TUW645" s="104"/>
      <c r="TUX645" s="60"/>
      <c r="TUY645" s="61"/>
      <c r="TUZ645" s="104"/>
      <c r="TVA645" s="60"/>
      <c r="TVB645" s="61"/>
      <c r="TVC645" s="104"/>
      <c r="TVD645" s="60"/>
      <c r="TVE645" s="61"/>
      <c r="TVF645" s="104"/>
      <c r="TVG645" s="60"/>
      <c r="TVH645" s="61"/>
      <c r="TVI645" s="104"/>
      <c r="TVJ645" s="60"/>
      <c r="TVK645" s="61"/>
      <c r="TVL645" s="104"/>
      <c r="TVM645" s="60"/>
      <c r="TVN645" s="61"/>
      <c r="TVO645" s="104"/>
      <c r="TVP645" s="60"/>
      <c r="TVQ645" s="61"/>
      <c r="TVR645" s="104"/>
      <c r="TVS645" s="60"/>
      <c r="TVT645" s="61"/>
      <c r="TVU645" s="104"/>
      <c r="TVV645" s="60"/>
      <c r="TVW645" s="61"/>
      <c r="TVX645" s="104"/>
      <c r="TVY645" s="60"/>
      <c r="TVZ645" s="61"/>
      <c r="TWA645" s="104"/>
      <c r="TWB645" s="60"/>
      <c r="TWC645" s="61"/>
      <c r="TWD645" s="104"/>
      <c r="TWE645" s="60"/>
      <c r="TWF645" s="61"/>
      <c r="TWG645" s="104"/>
      <c r="TWH645" s="60"/>
      <c r="TWI645" s="61"/>
      <c r="TWJ645" s="104"/>
      <c r="TWK645" s="60"/>
      <c r="TWL645" s="61"/>
      <c r="TWM645" s="104"/>
      <c r="TWN645" s="60"/>
      <c r="TWO645" s="61"/>
      <c r="TWP645" s="104"/>
      <c r="TWQ645" s="60"/>
      <c r="TWR645" s="61"/>
      <c r="TWS645" s="104"/>
      <c r="TWT645" s="60"/>
      <c r="TWU645" s="61"/>
      <c r="TWV645" s="104"/>
      <c r="TWW645" s="60"/>
      <c r="TWX645" s="61"/>
      <c r="TWY645" s="104"/>
      <c r="TWZ645" s="60"/>
      <c r="TXA645" s="61"/>
      <c r="TXB645" s="104"/>
      <c r="TXC645" s="60"/>
      <c r="TXD645" s="61"/>
      <c r="TXE645" s="104"/>
      <c r="TXF645" s="60"/>
      <c r="TXG645" s="61"/>
      <c r="TXH645" s="104"/>
      <c r="TXI645" s="60"/>
      <c r="TXJ645" s="61"/>
      <c r="TXK645" s="104"/>
      <c r="TXL645" s="60"/>
      <c r="TXM645" s="61"/>
      <c r="TXN645" s="104"/>
      <c r="TXO645" s="60"/>
      <c r="TXP645" s="61"/>
      <c r="TXQ645" s="104"/>
      <c r="TXR645" s="60"/>
      <c r="TXS645" s="61"/>
      <c r="TXT645" s="104"/>
      <c r="TXU645" s="60"/>
      <c r="TXV645" s="61"/>
      <c r="TXW645" s="104"/>
      <c r="TXX645" s="60"/>
      <c r="TXY645" s="61"/>
      <c r="TXZ645" s="104"/>
      <c r="TYA645" s="60"/>
      <c r="TYB645" s="61"/>
      <c r="TYC645" s="104"/>
      <c r="TYD645" s="60"/>
      <c r="TYE645" s="61"/>
      <c r="TYF645" s="104"/>
      <c r="TYG645" s="60"/>
      <c r="TYH645" s="61"/>
      <c r="TYI645" s="104"/>
      <c r="TYJ645" s="60"/>
      <c r="TYK645" s="61"/>
      <c r="TYL645" s="104"/>
      <c r="TYM645" s="60"/>
      <c r="TYN645" s="61"/>
      <c r="TYO645" s="104"/>
      <c r="TYP645" s="60"/>
      <c r="TYQ645" s="61"/>
      <c r="TYR645" s="104"/>
      <c r="TYS645" s="60"/>
      <c r="TYT645" s="61"/>
      <c r="TYU645" s="104"/>
      <c r="TYV645" s="60"/>
      <c r="TYW645" s="61"/>
      <c r="TYX645" s="104"/>
      <c r="TYY645" s="60"/>
      <c r="TYZ645" s="61"/>
      <c r="TZA645" s="104"/>
      <c r="TZB645" s="60"/>
      <c r="TZC645" s="61"/>
      <c r="TZD645" s="104"/>
      <c r="TZE645" s="60"/>
      <c r="TZF645" s="61"/>
      <c r="TZG645" s="104"/>
      <c r="TZH645" s="60"/>
      <c r="TZI645" s="61"/>
      <c r="TZJ645" s="104"/>
      <c r="TZK645" s="60"/>
      <c r="TZL645" s="61"/>
      <c r="TZM645" s="104"/>
      <c r="TZN645" s="60"/>
      <c r="TZO645" s="61"/>
      <c r="TZP645" s="104"/>
      <c r="TZQ645" s="60"/>
      <c r="TZR645" s="61"/>
      <c r="TZS645" s="104"/>
      <c r="TZT645" s="60"/>
      <c r="TZU645" s="61"/>
      <c r="TZV645" s="104"/>
      <c r="TZW645" s="60"/>
      <c r="TZX645" s="61"/>
      <c r="TZY645" s="104"/>
      <c r="TZZ645" s="60"/>
      <c r="UAA645" s="61"/>
      <c r="UAB645" s="104"/>
      <c r="UAC645" s="60"/>
      <c r="UAD645" s="61"/>
      <c r="UAE645" s="104"/>
      <c r="UAF645" s="60"/>
      <c r="UAG645" s="61"/>
      <c r="UAH645" s="104"/>
      <c r="UAI645" s="60"/>
      <c r="UAJ645" s="61"/>
      <c r="UAK645" s="104"/>
      <c r="UAL645" s="60"/>
      <c r="UAM645" s="61"/>
      <c r="UAN645" s="104"/>
      <c r="UAO645" s="60"/>
      <c r="UAP645" s="61"/>
      <c r="UAQ645" s="104"/>
      <c r="UAR645" s="60"/>
      <c r="UAS645" s="61"/>
      <c r="UAT645" s="104"/>
      <c r="UAU645" s="60"/>
      <c r="UAV645" s="61"/>
      <c r="UAW645" s="104"/>
      <c r="UAX645" s="60"/>
      <c r="UAY645" s="61"/>
      <c r="UAZ645" s="104"/>
      <c r="UBA645" s="60"/>
      <c r="UBB645" s="61"/>
      <c r="UBC645" s="104"/>
      <c r="UBD645" s="60"/>
      <c r="UBE645" s="61"/>
      <c r="UBF645" s="104"/>
      <c r="UBG645" s="60"/>
      <c r="UBH645" s="61"/>
      <c r="UBI645" s="104"/>
      <c r="UBJ645" s="60"/>
      <c r="UBK645" s="61"/>
      <c r="UBL645" s="104"/>
      <c r="UBM645" s="60"/>
      <c r="UBN645" s="61"/>
      <c r="UBO645" s="104"/>
      <c r="UBP645" s="60"/>
      <c r="UBQ645" s="61"/>
      <c r="UBR645" s="104"/>
      <c r="UBS645" s="60"/>
      <c r="UBT645" s="61"/>
      <c r="UBU645" s="104"/>
      <c r="UBV645" s="60"/>
      <c r="UBW645" s="61"/>
      <c r="UBX645" s="104"/>
      <c r="UBY645" s="60"/>
      <c r="UBZ645" s="61"/>
      <c r="UCA645" s="104"/>
      <c r="UCB645" s="60"/>
      <c r="UCC645" s="61"/>
      <c r="UCD645" s="104"/>
      <c r="UCE645" s="60"/>
      <c r="UCF645" s="61"/>
      <c r="UCG645" s="104"/>
      <c r="UCH645" s="60"/>
      <c r="UCI645" s="61"/>
      <c r="UCJ645" s="104"/>
      <c r="UCK645" s="60"/>
      <c r="UCL645" s="61"/>
      <c r="UCM645" s="104"/>
      <c r="UCN645" s="60"/>
      <c r="UCO645" s="61"/>
      <c r="UCP645" s="104"/>
      <c r="UCQ645" s="60"/>
      <c r="UCR645" s="61"/>
      <c r="UCS645" s="104"/>
      <c r="UCT645" s="60"/>
      <c r="UCU645" s="61"/>
      <c r="UCV645" s="104"/>
      <c r="UCW645" s="60"/>
      <c r="UCX645" s="61"/>
      <c r="UCY645" s="104"/>
      <c r="UCZ645" s="60"/>
      <c r="UDA645" s="61"/>
      <c r="UDB645" s="104"/>
      <c r="UDC645" s="60"/>
      <c r="UDD645" s="61"/>
      <c r="UDE645" s="104"/>
      <c r="UDF645" s="60"/>
      <c r="UDG645" s="61"/>
      <c r="UDH645" s="104"/>
      <c r="UDI645" s="60"/>
      <c r="UDJ645" s="61"/>
      <c r="UDK645" s="104"/>
      <c r="UDL645" s="60"/>
      <c r="UDM645" s="61"/>
      <c r="UDN645" s="104"/>
      <c r="UDO645" s="60"/>
      <c r="UDP645" s="61"/>
      <c r="UDQ645" s="104"/>
      <c r="UDR645" s="60"/>
      <c r="UDS645" s="61"/>
      <c r="UDT645" s="104"/>
      <c r="UDU645" s="60"/>
      <c r="UDV645" s="61"/>
      <c r="UDW645" s="104"/>
      <c r="UDX645" s="60"/>
      <c r="UDY645" s="61"/>
      <c r="UDZ645" s="104"/>
      <c r="UEA645" s="60"/>
      <c r="UEB645" s="61"/>
      <c r="UEC645" s="104"/>
      <c r="UED645" s="60"/>
      <c r="UEE645" s="61"/>
      <c r="UEF645" s="104"/>
      <c r="UEG645" s="60"/>
      <c r="UEH645" s="61"/>
      <c r="UEI645" s="104"/>
      <c r="UEJ645" s="60"/>
      <c r="UEK645" s="61"/>
      <c r="UEL645" s="104"/>
      <c r="UEM645" s="60"/>
      <c r="UEN645" s="61"/>
      <c r="UEO645" s="104"/>
      <c r="UEP645" s="60"/>
      <c r="UEQ645" s="61"/>
      <c r="UER645" s="104"/>
      <c r="UES645" s="60"/>
      <c r="UET645" s="61"/>
      <c r="UEU645" s="104"/>
      <c r="UEV645" s="60"/>
      <c r="UEW645" s="61"/>
      <c r="UEX645" s="104"/>
      <c r="UEY645" s="60"/>
      <c r="UEZ645" s="61"/>
      <c r="UFA645" s="104"/>
      <c r="UFB645" s="60"/>
      <c r="UFC645" s="61"/>
      <c r="UFD645" s="104"/>
      <c r="UFE645" s="60"/>
      <c r="UFF645" s="61"/>
      <c r="UFG645" s="104"/>
      <c r="UFH645" s="60"/>
      <c r="UFI645" s="61"/>
      <c r="UFJ645" s="104"/>
      <c r="UFK645" s="60"/>
      <c r="UFL645" s="61"/>
      <c r="UFM645" s="104"/>
      <c r="UFN645" s="60"/>
      <c r="UFO645" s="61"/>
      <c r="UFP645" s="104"/>
      <c r="UFQ645" s="60"/>
      <c r="UFR645" s="61"/>
      <c r="UFS645" s="104"/>
      <c r="UFT645" s="60"/>
      <c r="UFU645" s="61"/>
      <c r="UFV645" s="104"/>
      <c r="UFW645" s="60"/>
      <c r="UFX645" s="61"/>
      <c r="UFY645" s="104"/>
      <c r="UFZ645" s="60"/>
      <c r="UGA645" s="61"/>
      <c r="UGB645" s="104"/>
      <c r="UGC645" s="60"/>
      <c r="UGD645" s="61"/>
      <c r="UGE645" s="104"/>
      <c r="UGF645" s="60"/>
      <c r="UGG645" s="61"/>
      <c r="UGH645" s="104"/>
      <c r="UGI645" s="60"/>
      <c r="UGJ645" s="61"/>
      <c r="UGK645" s="104"/>
      <c r="UGL645" s="60"/>
      <c r="UGM645" s="61"/>
      <c r="UGN645" s="104"/>
      <c r="UGO645" s="60"/>
      <c r="UGP645" s="61"/>
      <c r="UGQ645" s="104"/>
      <c r="UGR645" s="60"/>
      <c r="UGS645" s="61"/>
      <c r="UGT645" s="104"/>
      <c r="UGU645" s="60"/>
      <c r="UGV645" s="61"/>
      <c r="UGW645" s="104"/>
      <c r="UGX645" s="60"/>
      <c r="UGY645" s="61"/>
      <c r="UGZ645" s="104"/>
      <c r="UHA645" s="60"/>
      <c r="UHB645" s="61"/>
      <c r="UHC645" s="104"/>
      <c r="UHD645" s="60"/>
      <c r="UHE645" s="61"/>
      <c r="UHF645" s="104"/>
      <c r="UHG645" s="60"/>
      <c r="UHH645" s="61"/>
      <c r="UHI645" s="104"/>
      <c r="UHJ645" s="60"/>
      <c r="UHK645" s="61"/>
      <c r="UHL645" s="104"/>
      <c r="UHM645" s="60"/>
      <c r="UHN645" s="61"/>
      <c r="UHO645" s="104"/>
      <c r="UHP645" s="60"/>
      <c r="UHQ645" s="61"/>
      <c r="UHR645" s="104"/>
      <c r="UHS645" s="60"/>
      <c r="UHT645" s="61"/>
      <c r="UHU645" s="104"/>
      <c r="UHV645" s="60"/>
      <c r="UHW645" s="61"/>
      <c r="UHX645" s="104"/>
      <c r="UHY645" s="60"/>
      <c r="UHZ645" s="61"/>
      <c r="UIA645" s="104"/>
      <c r="UIB645" s="60"/>
      <c r="UIC645" s="61"/>
      <c r="UID645" s="104"/>
      <c r="UIE645" s="60"/>
      <c r="UIF645" s="61"/>
      <c r="UIG645" s="104"/>
      <c r="UIH645" s="60"/>
      <c r="UII645" s="61"/>
      <c r="UIJ645" s="104"/>
      <c r="UIK645" s="60"/>
      <c r="UIL645" s="61"/>
      <c r="UIM645" s="104"/>
      <c r="UIN645" s="60"/>
      <c r="UIO645" s="61"/>
      <c r="UIP645" s="104"/>
      <c r="UIQ645" s="60"/>
      <c r="UIR645" s="61"/>
      <c r="UIS645" s="104"/>
      <c r="UIT645" s="60"/>
      <c r="UIU645" s="61"/>
      <c r="UIV645" s="104"/>
      <c r="UIW645" s="60"/>
      <c r="UIX645" s="61"/>
      <c r="UIY645" s="104"/>
      <c r="UIZ645" s="60"/>
      <c r="UJA645" s="61"/>
      <c r="UJB645" s="104"/>
      <c r="UJC645" s="60"/>
      <c r="UJD645" s="61"/>
      <c r="UJE645" s="104"/>
      <c r="UJF645" s="60"/>
      <c r="UJG645" s="61"/>
      <c r="UJH645" s="104"/>
      <c r="UJI645" s="60"/>
      <c r="UJJ645" s="61"/>
      <c r="UJK645" s="104"/>
      <c r="UJL645" s="60"/>
      <c r="UJM645" s="61"/>
      <c r="UJN645" s="104"/>
      <c r="UJO645" s="60"/>
      <c r="UJP645" s="61"/>
      <c r="UJQ645" s="104"/>
      <c r="UJR645" s="60"/>
      <c r="UJS645" s="61"/>
      <c r="UJT645" s="104"/>
      <c r="UJU645" s="60"/>
      <c r="UJV645" s="61"/>
      <c r="UJW645" s="104"/>
      <c r="UJX645" s="60"/>
      <c r="UJY645" s="61"/>
      <c r="UJZ645" s="104"/>
      <c r="UKA645" s="60"/>
      <c r="UKB645" s="61"/>
      <c r="UKC645" s="104"/>
      <c r="UKD645" s="60"/>
      <c r="UKE645" s="61"/>
      <c r="UKF645" s="104"/>
      <c r="UKG645" s="60"/>
      <c r="UKH645" s="61"/>
      <c r="UKI645" s="104"/>
      <c r="UKJ645" s="60"/>
      <c r="UKK645" s="61"/>
      <c r="UKL645" s="104"/>
      <c r="UKM645" s="60"/>
      <c r="UKN645" s="61"/>
      <c r="UKO645" s="104"/>
      <c r="UKP645" s="60"/>
      <c r="UKQ645" s="61"/>
      <c r="UKR645" s="104"/>
      <c r="UKS645" s="60"/>
      <c r="UKT645" s="61"/>
      <c r="UKU645" s="104"/>
      <c r="UKV645" s="60"/>
      <c r="UKW645" s="61"/>
      <c r="UKX645" s="104"/>
      <c r="UKY645" s="60"/>
      <c r="UKZ645" s="61"/>
      <c r="ULA645" s="104"/>
      <c r="ULB645" s="60"/>
      <c r="ULC645" s="61"/>
      <c r="ULD645" s="104"/>
      <c r="ULE645" s="60"/>
      <c r="ULF645" s="61"/>
      <c r="ULG645" s="104"/>
      <c r="ULH645" s="60"/>
      <c r="ULI645" s="61"/>
      <c r="ULJ645" s="104"/>
      <c r="ULK645" s="60"/>
      <c r="ULL645" s="61"/>
      <c r="ULM645" s="104"/>
      <c r="ULN645" s="60"/>
      <c r="ULO645" s="61"/>
      <c r="ULP645" s="104"/>
      <c r="ULQ645" s="60"/>
      <c r="ULR645" s="61"/>
      <c r="ULS645" s="104"/>
      <c r="ULT645" s="60"/>
      <c r="ULU645" s="61"/>
      <c r="ULV645" s="104"/>
      <c r="ULW645" s="60"/>
      <c r="ULX645" s="61"/>
      <c r="ULY645" s="104"/>
      <c r="ULZ645" s="60"/>
      <c r="UMA645" s="61"/>
      <c r="UMB645" s="104"/>
      <c r="UMC645" s="60"/>
      <c r="UMD645" s="61"/>
      <c r="UME645" s="104"/>
      <c r="UMF645" s="60"/>
      <c r="UMG645" s="61"/>
      <c r="UMH645" s="104"/>
      <c r="UMI645" s="60"/>
      <c r="UMJ645" s="61"/>
      <c r="UMK645" s="104"/>
      <c r="UML645" s="60"/>
      <c r="UMM645" s="61"/>
      <c r="UMN645" s="104"/>
      <c r="UMO645" s="60"/>
      <c r="UMP645" s="61"/>
      <c r="UMQ645" s="104"/>
      <c r="UMR645" s="60"/>
      <c r="UMS645" s="61"/>
      <c r="UMT645" s="104"/>
      <c r="UMU645" s="60"/>
      <c r="UMV645" s="61"/>
      <c r="UMW645" s="104"/>
      <c r="UMX645" s="60"/>
      <c r="UMY645" s="61"/>
      <c r="UMZ645" s="104"/>
      <c r="UNA645" s="60"/>
      <c r="UNB645" s="61"/>
      <c r="UNC645" s="104"/>
      <c r="UND645" s="60"/>
      <c r="UNE645" s="61"/>
      <c r="UNF645" s="104"/>
      <c r="UNG645" s="60"/>
      <c r="UNH645" s="61"/>
      <c r="UNI645" s="104"/>
      <c r="UNJ645" s="60"/>
      <c r="UNK645" s="61"/>
      <c r="UNL645" s="104"/>
      <c r="UNM645" s="60"/>
      <c r="UNN645" s="61"/>
      <c r="UNO645" s="104"/>
      <c r="UNP645" s="60"/>
      <c r="UNQ645" s="61"/>
      <c r="UNR645" s="104"/>
      <c r="UNS645" s="60"/>
      <c r="UNT645" s="61"/>
      <c r="UNU645" s="104"/>
      <c r="UNV645" s="60"/>
      <c r="UNW645" s="61"/>
      <c r="UNX645" s="104"/>
      <c r="UNY645" s="60"/>
      <c r="UNZ645" s="61"/>
      <c r="UOA645" s="104"/>
      <c r="UOB645" s="60"/>
      <c r="UOC645" s="61"/>
      <c r="UOD645" s="104"/>
      <c r="UOE645" s="60"/>
      <c r="UOF645" s="61"/>
      <c r="UOG645" s="104"/>
      <c r="UOH645" s="60"/>
      <c r="UOI645" s="61"/>
      <c r="UOJ645" s="104"/>
      <c r="UOK645" s="60"/>
      <c r="UOL645" s="61"/>
      <c r="UOM645" s="104"/>
      <c r="UON645" s="60"/>
      <c r="UOO645" s="61"/>
      <c r="UOP645" s="104"/>
      <c r="UOQ645" s="60"/>
      <c r="UOR645" s="61"/>
      <c r="UOS645" s="104"/>
      <c r="UOT645" s="60"/>
      <c r="UOU645" s="61"/>
      <c r="UOV645" s="104"/>
      <c r="UOW645" s="60"/>
      <c r="UOX645" s="61"/>
      <c r="UOY645" s="104"/>
      <c r="UOZ645" s="60"/>
      <c r="UPA645" s="61"/>
      <c r="UPB645" s="104"/>
      <c r="UPC645" s="60"/>
      <c r="UPD645" s="61"/>
      <c r="UPE645" s="104"/>
      <c r="UPF645" s="60"/>
      <c r="UPG645" s="61"/>
      <c r="UPH645" s="104"/>
      <c r="UPI645" s="60"/>
      <c r="UPJ645" s="61"/>
      <c r="UPK645" s="104"/>
      <c r="UPL645" s="60"/>
      <c r="UPM645" s="61"/>
      <c r="UPN645" s="104"/>
      <c r="UPO645" s="60"/>
      <c r="UPP645" s="61"/>
      <c r="UPQ645" s="104"/>
      <c r="UPR645" s="60"/>
      <c r="UPS645" s="61"/>
      <c r="UPT645" s="104"/>
      <c r="UPU645" s="60"/>
      <c r="UPV645" s="61"/>
      <c r="UPW645" s="104"/>
      <c r="UPX645" s="60"/>
      <c r="UPY645" s="61"/>
      <c r="UPZ645" s="104"/>
      <c r="UQA645" s="60"/>
      <c r="UQB645" s="61"/>
      <c r="UQC645" s="104"/>
      <c r="UQD645" s="60"/>
      <c r="UQE645" s="61"/>
      <c r="UQF645" s="104"/>
      <c r="UQG645" s="60"/>
      <c r="UQH645" s="61"/>
      <c r="UQI645" s="104"/>
      <c r="UQJ645" s="60"/>
      <c r="UQK645" s="61"/>
      <c r="UQL645" s="104"/>
      <c r="UQM645" s="60"/>
      <c r="UQN645" s="61"/>
      <c r="UQO645" s="104"/>
      <c r="UQP645" s="60"/>
      <c r="UQQ645" s="61"/>
      <c r="UQR645" s="104"/>
      <c r="UQS645" s="60"/>
      <c r="UQT645" s="61"/>
      <c r="UQU645" s="104"/>
      <c r="UQV645" s="60"/>
      <c r="UQW645" s="61"/>
      <c r="UQX645" s="104"/>
      <c r="UQY645" s="60"/>
      <c r="UQZ645" s="61"/>
      <c r="URA645" s="104"/>
      <c r="URB645" s="60"/>
      <c r="URC645" s="61"/>
      <c r="URD645" s="104"/>
      <c r="URE645" s="60"/>
      <c r="URF645" s="61"/>
      <c r="URG645" s="104"/>
      <c r="URH645" s="60"/>
      <c r="URI645" s="61"/>
      <c r="URJ645" s="104"/>
      <c r="URK645" s="60"/>
      <c r="URL645" s="61"/>
      <c r="URM645" s="104"/>
      <c r="URN645" s="60"/>
      <c r="URO645" s="61"/>
      <c r="URP645" s="104"/>
      <c r="URQ645" s="60"/>
      <c r="URR645" s="61"/>
      <c r="URS645" s="104"/>
      <c r="URT645" s="60"/>
      <c r="URU645" s="61"/>
      <c r="URV645" s="104"/>
      <c r="URW645" s="60"/>
      <c r="URX645" s="61"/>
      <c r="URY645" s="104"/>
      <c r="URZ645" s="60"/>
      <c r="USA645" s="61"/>
      <c r="USB645" s="104"/>
      <c r="USC645" s="60"/>
      <c r="USD645" s="61"/>
      <c r="USE645" s="104"/>
      <c r="USF645" s="60"/>
      <c r="USG645" s="61"/>
      <c r="USH645" s="104"/>
      <c r="USI645" s="60"/>
      <c r="USJ645" s="61"/>
      <c r="USK645" s="104"/>
      <c r="USL645" s="60"/>
      <c r="USM645" s="61"/>
      <c r="USN645" s="104"/>
      <c r="USO645" s="60"/>
      <c r="USP645" s="61"/>
      <c r="USQ645" s="104"/>
      <c r="USR645" s="60"/>
      <c r="USS645" s="61"/>
      <c r="UST645" s="104"/>
      <c r="USU645" s="60"/>
      <c r="USV645" s="61"/>
      <c r="USW645" s="104"/>
      <c r="USX645" s="60"/>
      <c r="USY645" s="61"/>
      <c r="USZ645" s="104"/>
      <c r="UTA645" s="60"/>
      <c r="UTB645" s="61"/>
      <c r="UTC645" s="104"/>
      <c r="UTD645" s="60"/>
      <c r="UTE645" s="61"/>
      <c r="UTF645" s="104"/>
      <c r="UTG645" s="60"/>
      <c r="UTH645" s="61"/>
      <c r="UTI645" s="104"/>
      <c r="UTJ645" s="60"/>
      <c r="UTK645" s="61"/>
      <c r="UTL645" s="104"/>
      <c r="UTM645" s="60"/>
      <c r="UTN645" s="61"/>
      <c r="UTO645" s="104"/>
      <c r="UTP645" s="60"/>
      <c r="UTQ645" s="61"/>
      <c r="UTR645" s="104"/>
      <c r="UTS645" s="60"/>
      <c r="UTT645" s="61"/>
      <c r="UTU645" s="104"/>
      <c r="UTV645" s="60"/>
      <c r="UTW645" s="61"/>
      <c r="UTX645" s="104"/>
      <c r="UTY645" s="60"/>
      <c r="UTZ645" s="61"/>
      <c r="UUA645" s="104"/>
      <c r="UUB645" s="60"/>
      <c r="UUC645" s="61"/>
      <c r="UUD645" s="104"/>
      <c r="UUE645" s="60"/>
      <c r="UUF645" s="61"/>
      <c r="UUG645" s="104"/>
      <c r="UUH645" s="60"/>
      <c r="UUI645" s="61"/>
      <c r="UUJ645" s="104"/>
      <c r="UUK645" s="60"/>
      <c r="UUL645" s="61"/>
      <c r="UUM645" s="104"/>
      <c r="UUN645" s="60"/>
      <c r="UUO645" s="61"/>
      <c r="UUP645" s="104"/>
      <c r="UUQ645" s="60"/>
      <c r="UUR645" s="61"/>
      <c r="UUS645" s="104"/>
      <c r="UUT645" s="60"/>
      <c r="UUU645" s="61"/>
      <c r="UUV645" s="104"/>
      <c r="UUW645" s="60"/>
      <c r="UUX645" s="61"/>
      <c r="UUY645" s="104"/>
      <c r="UUZ645" s="60"/>
      <c r="UVA645" s="61"/>
      <c r="UVB645" s="104"/>
      <c r="UVC645" s="60"/>
      <c r="UVD645" s="61"/>
      <c r="UVE645" s="104"/>
      <c r="UVF645" s="60"/>
      <c r="UVG645" s="61"/>
      <c r="UVH645" s="104"/>
      <c r="UVI645" s="60"/>
      <c r="UVJ645" s="61"/>
      <c r="UVK645" s="104"/>
      <c r="UVL645" s="60"/>
      <c r="UVM645" s="61"/>
      <c r="UVN645" s="104"/>
      <c r="UVO645" s="60"/>
      <c r="UVP645" s="61"/>
      <c r="UVQ645" s="104"/>
      <c r="UVR645" s="60"/>
      <c r="UVS645" s="61"/>
      <c r="UVT645" s="104"/>
      <c r="UVU645" s="60"/>
      <c r="UVV645" s="61"/>
      <c r="UVW645" s="104"/>
      <c r="UVX645" s="60"/>
      <c r="UVY645" s="61"/>
      <c r="UVZ645" s="104"/>
      <c r="UWA645" s="60"/>
      <c r="UWB645" s="61"/>
      <c r="UWC645" s="104"/>
      <c r="UWD645" s="60"/>
      <c r="UWE645" s="61"/>
      <c r="UWF645" s="104"/>
      <c r="UWG645" s="60"/>
      <c r="UWH645" s="61"/>
      <c r="UWI645" s="104"/>
      <c r="UWJ645" s="60"/>
      <c r="UWK645" s="61"/>
      <c r="UWL645" s="104"/>
      <c r="UWM645" s="60"/>
      <c r="UWN645" s="61"/>
      <c r="UWO645" s="104"/>
      <c r="UWP645" s="60"/>
      <c r="UWQ645" s="61"/>
      <c r="UWR645" s="104"/>
      <c r="UWS645" s="60"/>
      <c r="UWT645" s="61"/>
      <c r="UWU645" s="104"/>
      <c r="UWV645" s="60"/>
      <c r="UWW645" s="61"/>
      <c r="UWX645" s="104"/>
      <c r="UWY645" s="60"/>
      <c r="UWZ645" s="61"/>
      <c r="UXA645" s="104"/>
      <c r="UXB645" s="60"/>
      <c r="UXC645" s="61"/>
      <c r="UXD645" s="104"/>
      <c r="UXE645" s="60"/>
      <c r="UXF645" s="61"/>
      <c r="UXG645" s="104"/>
      <c r="UXH645" s="60"/>
      <c r="UXI645" s="61"/>
      <c r="UXJ645" s="104"/>
      <c r="UXK645" s="60"/>
      <c r="UXL645" s="61"/>
      <c r="UXM645" s="104"/>
      <c r="UXN645" s="60"/>
      <c r="UXO645" s="61"/>
      <c r="UXP645" s="104"/>
      <c r="UXQ645" s="60"/>
      <c r="UXR645" s="61"/>
      <c r="UXS645" s="104"/>
      <c r="UXT645" s="60"/>
      <c r="UXU645" s="61"/>
      <c r="UXV645" s="104"/>
      <c r="UXW645" s="60"/>
      <c r="UXX645" s="61"/>
      <c r="UXY645" s="104"/>
      <c r="UXZ645" s="60"/>
      <c r="UYA645" s="61"/>
      <c r="UYB645" s="104"/>
      <c r="UYC645" s="60"/>
      <c r="UYD645" s="61"/>
      <c r="UYE645" s="104"/>
      <c r="UYF645" s="60"/>
      <c r="UYG645" s="61"/>
      <c r="UYH645" s="104"/>
      <c r="UYI645" s="60"/>
      <c r="UYJ645" s="61"/>
      <c r="UYK645" s="104"/>
      <c r="UYL645" s="60"/>
      <c r="UYM645" s="61"/>
      <c r="UYN645" s="104"/>
      <c r="UYO645" s="60"/>
      <c r="UYP645" s="61"/>
      <c r="UYQ645" s="104"/>
      <c r="UYR645" s="60"/>
      <c r="UYS645" s="61"/>
      <c r="UYT645" s="104"/>
      <c r="UYU645" s="60"/>
      <c r="UYV645" s="61"/>
      <c r="UYW645" s="104"/>
      <c r="UYX645" s="60"/>
      <c r="UYY645" s="61"/>
      <c r="UYZ645" s="104"/>
      <c r="UZA645" s="60"/>
      <c r="UZB645" s="61"/>
      <c r="UZC645" s="104"/>
      <c r="UZD645" s="60"/>
      <c r="UZE645" s="61"/>
      <c r="UZF645" s="104"/>
      <c r="UZG645" s="60"/>
      <c r="UZH645" s="61"/>
      <c r="UZI645" s="104"/>
      <c r="UZJ645" s="60"/>
      <c r="UZK645" s="61"/>
      <c r="UZL645" s="104"/>
      <c r="UZM645" s="60"/>
      <c r="UZN645" s="61"/>
      <c r="UZO645" s="104"/>
      <c r="UZP645" s="60"/>
      <c r="UZQ645" s="61"/>
      <c r="UZR645" s="104"/>
      <c r="UZS645" s="60"/>
      <c r="UZT645" s="61"/>
      <c r="UZU645" s="104"/>
      <c r="UZV645" s="60"/>
      <c r="UZW645" s="61"/>
      <c r="UZX645" s="104"/>
      <c r="UZY645" s="60"/>
      <c r="UZZ645" s="61"/>
      <c r="VAA645" s="104"/>
      <c r="VAB645" s="60"/>
      <c r="VAC645" s="61"/>
      <c r="VAD645" s="104"/>
      <c r="VAE645" s="60"/>
      <c r="VAF645" s="61"/>
      <c r="VAG645" s="104"/>
      <c r="VAH645" s="60"/>
      <c r="VAI645" s="61"/>
      <c r="VAJ645" s="104"/>
      <c r="VAK645" s="60"/>
      <c r="VAL645" s="61"/>
      <c r="VAM645" s="104"/>
      <c r="VAN645" s="60"/>
      <c r="VAO645" s="61"/>
      <c r="VAP645" s="104"/>
      <c r="VAQ645" s="60"/>
      <c r="VAR645" s="61"/>
      <c r="VAS645" s="104"/>
      <c r="VAT645" s="60"/>
      <c r="VAU645" s="61"/>
      <c r="VAV645" s="104"/>
      <c r="VAW645" s="60"/>
      <c r="VAX645" s="61"/>
      <c r="VAY645" s="104"/>
      <c r="VAZ645" s="60"/>
      <c r="VBA645" s="61"/>
      <c r="VBB645" s="104"/>
      <c r="VBC645" s="60"/>
      <c r="VBD645" s="61"/>
      <c r="VBE645" s="104"/>
      <c r="VBF645" s="60"/>
      <c r="VBG645" s="61"/>
      <c r="VBH645" s="104"/>
      <c r="VBI645" s="60"/>
      <c r="VBJ645" s="61"/>
      <c r="VBK645" s="104"/>
      <c r="VBL645" s="60"/>
      <c r="VBM645" s="61"/>
      <c r="VBN645" s="104"/>
      <c r="VBO645" s="60"/>
      <c r="VBP645" s="61"/>
      <c r="VBQ645" s="104"/>
      <c r="VBR645" s="60"/>
      <c r="VBS645" s="61"/>
      <c r="VBT645" s="104"/>
      <c r="VBU645" s="60"/>
      <c r="VBV645" s="61"/>
      <c r="VBW645" s="104"/>
      <c r="VBX645" s="60"/>
      <c r="VBY645" s="61"/>
      <c r="VBZ645" s="104"/>
      <c r="VCA645" s="60"/>
      <c r="VCB645" s="61"/>
      <c r="VCC645" s="104"/>
      <c r="VCD645" s="60"/>
      <c r="VCE645" s="61"/>
      <c r="VCF645" s="104"/>
      <c r="VCG645" s="60"/>
      <c r="VCH645" s="61"/>
      <c r="VCI645" s="104"/>
      <c r="VCJ645" s="60"/>
      <c r="VCK645" s="61"/>
      <c r="VCL645" s="104"/>
      <c r="VCM645" s="60"/>
      <c r="VCN645" s="61"/>
      <c r="VCO645" s="104"/>
      <c r="VCP645" s="60"/>
      <c r="VCQ645" s="61"/>
      <c r="VCR645" s="104"/>
      <c r="VCS645" s="60"/>
      <c r="VCT645" s="61"/>
      <c r="VCU645" s="104"/>
      <c r="VCV645" s="60"/>
      <c r="VCW645" s="61"/>
      <c r="VCX645" s="104"/>
      <c r="VCY645" s="60"/>
      <c r="VCZ645" s="61"/>
      <c r="VDA645" s="104"/>
      <c r="VDB645" s="60"/>
      <c r="VDC645" s="61"/>
      <c r="VDD645" s="104"/>
      <c r="VDE645" s="60"/>
      <c r="VDF645" s="61"/>
      <c r="VDG645" s="104"/>
      <c r="VDH645" s="60"/>
      <c r="VDI645" s="61"/>
      <c r="VDJ645" s="104"/>
      <c r="VDK645" s="60"/>
      <c r="VDL645" s="61"/>
      <c r="VDM645" s="104"/>
      <c r="VDN645" s="60"/>
      <c r="VDO645" s="61"/>
      <c r="VDP645" s="104"/>
      <c r="VDQ645" s="60"/>
      <c r="VDR645" s="61"/>
      <c r="VDS645" s="104"/>
      <c r="VDT645" s="60"/>
      <c r="VDU645" s="61"/>
      <c r="VDV645" s="104"/>
      <c r="VDW645" s="60"/>
      <c r="VDX645" s="61"/>
      <c r="VDY645" s="104"/>
      <c r="VDZ645" s="60"/>
      <c r="VEA645" s="61"/>
      <c r="VEB645" s="104"/>
      <c r="VEC645" s="60"/>
      <c r="VED645" s="61"/>
      <c r="VEE645" s="104"/>
      <c r="VEF645" s="60"/>
      <c r="VEG645" s="61"/>
      <c r="VEH645" s="104"/>
      <c r="VEI645" s="60"/>
      <c r="VEJ645" s="61"/>
      <c r="VEK645" s="104"/>
      <c r="VEL645" s="60"/>
      <c r="VEM645" s="61"/>
      <c r="VEN645" s="104"/>
      <c r="VEO645" s="60"/>
      <c r="VEP645" s="61"/>
      <c r="VEQ645" s="104"/>
      <c r="VER645" s="60"/>
      <c r="VES645" s="61"/>
      <c r="VET645" s="104"/>
      <c r="VEU645" s="60"/>
      <c r="VEV645" s="61"/>
      <c r="VEW645" s="104"/>
      <c r="VEX645" s="60"/>
      <c r="VEY645" s="61"/>
      <c r="VEZ645" s="104"/>
      <c r="VFA645" s="60"/>
      <c r="VFB645" s="61"/>
      <c r="VFC645" s="104"/>
      <c r="VFD645" s="60"/>
      <c r="VFE645" s="61"/>
      <c r="VFF645" s="104"/>
      <c r="VFG645" s="60"/>
      <c r="VFH645" s="61"/>
      <c r="VFI645" s="104"/>
      <c r="VFJ645" s="60"/>
      <c r="VFK645" s="61"/>
      <c r="VFL645" s="104"/>
      <c r="VFM645" s="60"/>
      <c r="VFN645" s="61"/>
      <c r="VFO645" s="104"/>
      <c r="VFP645" s="60"/>
      <c r="VFQ645" s="61"/>
      <c r="VFR645" s="104"/>
      <c r="VFS645" s="60"/>
      <c r="VFT645" s="61"/>
      <c r="VFU645" s="104"/>
      <c r="VFV645" s="60"/>
      <c r="VFW645" s="61"/>
      <c r="VFX645" s="104"/>
      <c r="VFY645" s="60"/>
      <c r="VFZ645" s="61"/>
      <c r="VGA645" s="104"/>
      <c r="VGB645" s="60"/>
      <c r="VGC645" s="61"/>
      <c r="VGD645" s="104"/>
      <c r="VGE645" s="60"/>
      <c r="VGF645" s="61"/>
      <c r="VGG645" s="104"/>
      <c r="VGH645" s="60"/>
      <c r="VGI645" s="61"/>
      <c r="VGJ645" s="104"/>
      <c r="VGK645" s="60"/>
      <c r="VGL645" s="61"/>
      <c r="VGM645" s="104"/>
      <c r="VGN645" s="60"/>
      <c r="VGO645" s="61"/>
      <c r="VGP645" s="104"/>
      <c r="VGQ645" s="60"/>
      <c r="VGR645" s="61"/>
      <c r="VGS645" s="104"/>
      <c r="VGT645" s="60"/>
      <c r="VGU645" s="61"/>
      <c r="VGV645" s="104"/>
      <c r="VGW645" s="60"/>
      <c r="VGX645" s="61"/>
      <c r="VGY645" s="104"/>
      <c r="VGZ645" s="60"/>
      <c r="VHA645" s="61"/>
      <c r="VHB645" s="104"/>
      <c r="VHC645" s="60"/>
      <c r="VHD645" s="61"/>
      <c r="VHE645" s="104"/>
      <c r="VHF645" s="60"/>
      <c r="VHG645" s="61"/>
      <c r="VHH645" s="104"/>
      <c r="VHI645" s="60"/>
      <c r="VHJ645" s="61"/>
      <c r="VHK645" s="104"/>
      <c r="VHL645" s="60"/>
      <c r="VHM645" s="61"/>
      <c r="VHN645" s="104"/>
      <c r="VHO645" s="60"/>
      <c r="VHP645" s="61"/>
      <c r="VHQ645" s="104"/>
      <c r="VHR645" s="60"/>
      <c r="VHS645" s="61"/>
      <c r="VHT645" s="104"/>
      <c r="VHU645" s="60"/>
      <c r="VHV645" s="61"/>
      <c r="VHW645" s="104"/>
      <c r="VHX645" s="60"/>
      <c r="VHY645" s="61"/>
      <c r="VHZ645" s="104"/>
      <c r="VIA645" s="60"/>
      <c r="VIB645" s="61"/>
      <c r="VIC645" s="104"/>
      <c r="VID645" s="60"/>
      <c r="VIE645" s="61"/>
      <c r="VIF645" s="104"/>
      <c r="VIG645" s="60"/>
      <c r="VIH645" s="61"/>
      <c r="VII645" s="104"/>
      <c r="VIJ645" s="60"/>
      <c r="VIK645" s="61"/>
      <c r="VIL645" s="104"/>
      <c r="VIM645" s="60"/>
      <c r="VIN645" s="61"/>
      <c r="VIO645" s="104"/>
      <c r="VIP645" s="60"/>
      <c r="VIQ645" s="61"/>
      <c r="VIR645" s="104"/>
      <c r="VIS645" s="60"/>
      <c r="VIT645" s="61"/>
      <c r="VIU645" s="104"/>
      <c r="VIV645" s="60"/>
      <c r="VIW645" s="61"/>
      <c r="VIX645" s="104"/>
      <c r="VIY645" s="60"/>
      <c r="VIZ645" s="61"/>
      <c r="VJA645" s="104"/>
      <c r="VJB645" s="60"/>
      <c r="VJC645" s="61"/>
      <c r="VJD645" s="104"/>
      <c r="VJE645" s="60"/>
      <c r="VJF645" s="61"/>
      <c r="VJG645" s="104"/>
      <c r="VJH645" s="60"/>
      <c r="VJI645" s="61"/>
      <c r="VJJ645" s="104"/>
      <c r="VJK645" s="60"/>
      <c r="VJL645" s="61"/>
      <c r="VJM645" s="104"/>
      <c r="VJN645" s="60"/>
      <c r="VJO645" s="61"/>
      <c r="VJP645" s="104"/>
      <c r="VJQ645" s="60"/>
      <c r="VJR645" s="61"/>
      <c r="VJS645" s="104"/>
      <c r="VJT645" s="60"/>
      <c r="VJU645" s="61"/>
      <c r="VJV645" s="104"/>
      <c r="VJW645" s="60"/>
      <c r="VJX645" s="61"/>
      <c r="VJY645" s="104"/>
      <c r="VJZ645" s="60"/>
      <c r="VKA645" s="61"/>
      <c r="VKB645" s="104"/>
      <c r="VKC645" s="60"/>
      <c r="VKD645" s="61"/>
      <c r="VKE645" s="104"/>
      <c r="VKF645" s="60"/>
      <c r="VKG645" s="61"/>
      <c r="VKH645" s="104"/>
      <c r="VKI645" s="60"/>
      <c r="VKJ645" s="61"/>
      <c r="VKK645" s="104"/>
      <c r="VKL645" s="60"/>
      <c r="VKM645" s="61"/>
      <c r="VKN645" s="104"/>
      <c r="VKO645" s="60"/>
      <c r="VKP645" s="61"/>
      <c r="VKQ645" s="104"/>
      <c r="VKR645" s="60"/>
      <c r="VKS645" s="61"/>
      <c r="VKT645" s="104"/>
      <c r="VKU645" s="60"/>
      <c r="VKV645" s="61"/>
      <c r="VKW645" s="104"/>
      <c r="VKX645" s="60"/>
      <c r="VKY645" s="61"/>
      <c r="VKZ645" s="104"/>
      <c r="VLA645" s="60"/>
      <c r="VLB645" s="61"/>
      <c r="VLC645" s="104"/>
      <c r="VLD645" s="60"/>
      <c r="VLE645" s="61"/>
      <c r="VLF645" s="104"/>
      <c r="VLG645" s="60"/>
      <c r="VLH645" s="61"/>
      <c r="VLI645" s="104"/>
      <c r="VLJ645" s="60"/>
      <c r="VLK645" s="61"/>
      <c r="VLL645" s="104"/>
      <c r="VLM645" s="60"/>
      <c r="VLN645" s="61"/>
      <c r="VLO645" s="104"/>
      <c r="VLP645" s="60"/>
      <c r="VLQ645" s="61"/>
      <c r="VLR645" s="104"/>
      <c r="VLS645" s="60"/>
      <c r="VLT645" s="61"/>
      <c r="VLU645" s="104"/>
      <c r="VLV645" s="60"/>
      <c r="VLW645" s="61"/>
      <c r="VLX645" s="104"/>
      <c r="VLY645" s="60"/>
      <c r="VLZ645" s="61"/>
      <c r="VMA645" s="104"/>
      <c r="VMB645" s="60"/>
      <c r="VMC645" s="61"/>
      <c r="VMD645" s="104"/>
      <c r="VME645" s="60"/>
      <c r="VMF645" s="61"/>
      <c r="VMG645" s="104"/>
      <c r="VMH645" s="60"/>
      <c r="VMI645" s="61"/>
      <c r="VMJ645" s="104"/>
      <c r="VMK645" s="60"/>
      <c r="VML645" s="61"/>
      <c r="VMM645" s="104"/>
      <c r="VMN645" s="60"/>
      <c r="VMO645" s="61"/>
      <c r="VMP645" s="104"/>
      <c r="VMQ645" s="60"/>
      <c r="VMR645" s="61"/>
      <c r="VMS645" s="104"/>
      <c r="VMT645" s="60"/>
      <c r="VMU645" s="61"/>
      <c r="VMV645" s="104"/>
      <c r="VMW645" s="60"/>
      <c r="VMX645" s="61"/>
      <c r="VMY645" s="104"/>
      <c r="VMZ645" s="60"/>
      <c r="VNA645" s="61"/>
      <c r="VNB645" s="104"/>
      <c r="VNC645" s="60"/>
      <c r="VND645" s="61"/>
      <c r="VNE645" s="104"/>
      <c r="VNF645" s="60"/>
      <c r="VNG645" s="61"/>
      <c r="VNH645" s="104"/>
      <c r="VNI645" s="60"/>
      <c r="VNJ645" s="61"/>
      <c r="VNK645" s="104"/>
      <c r="VNL645" s="60"/>
      <c r="VNM645" s="61"/>
      <c r="VNN645" s="104"/>
      <c r="VNO645" s="60"/>
      <c r="VNP645" s="61"/>
      <c r="VNQ645" s="104"/>
      <c r="VNR645" s="60"/>
      <c r="VNS645" s="61"/>
      <c r="VNT645" s="104"/>
      <c r="VNU645" s="60"/>
      <c r="VNV645" s="61"/>
      <c r="VNW645" s="104"/>
      <c r="VNX645" s="60"/>
      <c r="VNY645" s="61"/>
      <c r="VNZ645" s="104"/>
      <c r="VOA645" s="60"/>
      <c r="VOB645" s="61"/>
      <c r="VOC645" s="104"/>
      <c r="VOD645" s="60"/>
      <c r="VOE645" s="61"/>
      <c r="VOF645" s="104"/>
      <c r="VOG645" s="60"/>
      <c r="VOH645" s="61"/>
      <c r="VOI645" s="104"/>
      <c r="VOJ645" s="60"/>
      <c r="VOK645" s="61"/>
      <c r="VOL645" s="104"/>
      <c r="VOM645" s="60"/>
      <c r="VON645" s="61"/>
      <c r="VOO645" s="104"/>
      <c r="VOP645" s="60"/>
      <c r="VOQ645" s="61"/>
      <c r="VOR645" s="104"/>
      <c r="VOS645" s="60"/>
      <c r="VOT645" s="61"/>
      <c r="VOU645" s="104"/>
      <c r="VOV645" s="60"/>
      <c r="VOW645" s="61"/>
      <c r="VOX645" s="104"/>
      <c r="VOY645" s="60"/>
      <c r="VOZ645" s="61"/>
      <c r="VPA645" s="104"/>
      <c r="VPB645" s="60"/>
      <c r="VPC645" s="61"/>
      <c r="VPD645" s="104"/>
      <c r="VPE645" s="60"/>
      <c r="VPF645" s="61"/>
      <c r="VPG645" s="104"/>
      <c r="VPH645" s="60"/>
      <c r="VPI645" s="61"/>
      <c r="VPJ645" s="104"/>
      <c r="VPK645" s="60"/>
      <c r="VPL645" s="61"/>
      <c r="VPM645" s="104"/>
      <c r="VPN645" s="60"/>
      <c r="VPO645" s="61"/>
      <c r="VPP645" s="104"/>
      <c r="VPQ645" s="60"/>
      <c r="VPR645" s="61"/>
      <c r="VPS645" s="104"/>
      <c r="VPT645" s="60"/>
      <c r="VPU645" s="61"/>
      <c r="VPV645" s="104"/>
      <c r="VPW645" s="60"/>
      <c r="VPX645" s="61"/>
      <c r="VPY645" s="104"/>
      <c r="VPZ645" s="60"/>
      <c r="VQA645" s="61"/>
      <c r="VQB645" s="104"/>
      <c r="VQC645" s="60"/>
      <c r="VQD645" s="61"/>
      <c r="VQE645" s="104"/>
      <c r="VQF645" s="60"/>
      <c r="VQG645" s="61"/>
      <c r="VQH645" s="104"/>
      <c r="VQI645" s="60"/>
      <c r="VQJ645" s="61"/>
      <c r="VQK645" s="104"/>
      <c r="VQL645" s="60"/>
      <c r="VQM645" s="61"/>
      <c r="VQN645" s="104"/>
      <c r="VQO645" s="60"/>
      <c r="VQP645" s="61"/>
      <c r="VQQ645" s="104"/>
      <c r="VQR645" s="60"/>
      <c r="VQS645" s="61"/>
      <c r="VQT645" s="104"/>
      <c r="VQU645" s="60"/>
      <c r="VQV645" s="61"/>
      <c r="VQW645" s="104"/>
      <c r="VQX645" s="60"/>
      <c r="VQY645" s="61"/>
      <c r="VQZ645" s="104"/>
      <c r="VRA645" s="60"/>
      <c r="VRB645" s="61"/>
      <c r="VRC645" s="104"/>
      <c r="VRD645" s="60"/>
      <c r="VRE645" s="61"/>
      <c r="VRF645" s="104"/>
      <c r="VRG645" s="60"/>
      <c r="VRH645" s="61"/>
      <c r="VRI645" s="104"/>
      <c r="VRJ645" s="60"/>
      <c r="VRK645" s="61"/>
      <c r="VRL645" s="104"/>
      <c r="VRM645" s="60"/>
      <c r="VRN645" s="61"/>
      <c r="VRO645" s="104"/>
      <c r="VRP645" s="60"/>
      <c r="VRQ645" s="61"/>
      <c r="VRR645" s="104"/>
      <c r="VRS645" s="60"/>
      <c r="VRT645" s="61"/>
      <c r="VRU645" s="104"/>
      <c r="VRV645" s="60"/>
      <c r="VRW645" s="61"/>
      <c r="VRX645" s="104"/>
      <c r="VRY645" s="60"/>
      <c r="VRZ645" s="61"/>
      <c r="VSA645" s="104"/>
      <c r="VSB645" s="60"/>
      <c r="VSC645" s="61"/>
      <c r="VSD645" s="104"/>
      <c r="VSE645" s="60"/>
      <c r="VSF645" s="61"/>
      <c r="VSG645" s="104"/>
      <c r="VSH645" s="60"/>
      <c r="VSI645" s="61"/>
      <c r="VSJ645" s="104"/>
      <c r="VSK645" s="60"/>
      <c r="VSL645" s="61"/>
      <c r="VSM645" s="104"/>
      <c r="VSN645" s="60"/>
      <c r="VSO645" s="61"/>
      <c r="VSP645" s="104"/>
      <c r="VSQ645" s="60"/>
      <c r="VSR645" s="61"/>
      <c r="VSS645" s="104"/>
      <c r="VST645" s="60"/>
      <c r="VSU645" s="61"/>
      <c r="VSV645" s="104"/>
      <c r="VSW645" s="60"/>
      <c r="VSX645" s="61"/>
      <c r="VSY645" s="104"/>
      <c r="VSZ645" s="60"/>
      <c r="VTA645" s="61"/>
      <c r="VTB645" s="104"/>
      <c r="VTC645" s="60"/>
      <c r="VTD645" s="61"/>
      <c r="VTE645" s="104"/>
      <c r="VTF645" s="60"/>
      <c r="VTG645" s="61"/>
      <c r="VTH645" s="104"/>
      <c r="VTI645" s="60"/>
      <c r="VTJ645" s="61"/>
      <c r="VTK645" s="104"/>
      <c r="VTL645" s="60"/>
      <c r="VTM645" s="61"/>
      <c r="VTN645" s="104"/>
      <c r="VTO645" s="60"/>
      <c r="VTP645" s="61"/>
      <c r="VTQ645" s="104"/>
      <c r="VTR645" s="60"/>
      <c r="VTS645" s="61"/>
      <c r="VTT645" s="104"/>
      <c r="VTU645" s="60"/>
      <c r="VTV645" s="61"/>
      <c r="VTW645" s="104"/>
      <c r="VTX645" s="60"/>
      <c r="VTY645" s="61"/>
      <c r="VTZ645" s="104"/>
      <c r="VUA645" s="60"/>
      <c r="VUB645" s="61"/>
      <c r="VUC645" s="104"/>
      <c r="VUD645" s="60"/>
      <c r="VUE645" s="61"/>
      <c r="VUF645" s="104"/>
      <c r="VUG645" s="60"/>
      <c r="VUH645" s="61"/>
      <c r="VUI645" s="104"/>
      <c r="VUJ645" s="60"/>
      <c r="VUK645" s="61"/>
      <c r="VUL645" s="104"/>
      <c r="VUM645" s="60"/>
      <c r="VUN645" s="61"/>
      <c r="VUO645" s="104"/>
      <c r="VUP645" s="60"/>
      <c r="VUQ645" s="61"/>
      <c r="VUR645" s="104"/>
      <c r="VUS645" s="60"/>
      <c r="VUT645" s="61"/>
      <c r="VUU645" s="104"/>
      <c r="VUV645" s="60"/>
      <c r="VUW645" s="61"/>
      <c r="VUX645" s="104"/>
      <c r="VUY645" s="60"/>
      <c r="VUZ645" s="61"/>
      <c r="VVA645" s="104"/>
      <c r="VVB645" s="60"/>
      <c r="VVC645" s="61"/>
      <c r="VVD645" s="104"/>
      <c r="VVE645" s="60"/>
      <c r="VVF645" s="61"/>
      <c r="VVG645" s="104"/>
      <c r="VVH645" s="60"/>
      <c r="VVI645" s="61"/>
      <c r="VVJ645" s="104"/>
      <c r="VVK645" s="60"/>
      <c r="VVL645" s="61"/>
      <c r="VVM645" s="104"/>
      <c r="VVN645" s="60"/>
      <c r="VVO645" s="61"/>
      <c r="VVP645" s="104"/>
      <c r="VVQ645" s="60"/>
      <c r="VVR645" s="61"/>
      <c r="VVS645" s="104"/>
      <c r="VVT645" s="60"/>
      <c r="VVU645" s="61"/>
      <c r="VVV645" s="104"/>
      <c r="VVW645" s="60"/>
      <c r="VVX645" s="61"/>
      <c r="VVY645" s="104"/>
      <c r="VVZ645" s="60"/>
      <c r="VWA645" s="61"/>
      <c r="VWB645" s="104"/>
      <c r="VWC645" s="60"/>
      <c r="VWD645" s="61"/>
      <c r="VWE645" s="104"/>
      <c r="VWF645" s="60"/>
      <c r="VWG645" s="61"/>
      <c r="VWH645" s="104"/>
      <c r="VWI645" s="60"/>
      <c r="VWJ645" s="61"/>
      <c r="VWK645" s="104"/>
      <c r="VWL645" s="60"/>
      <c r="VWM645" s="61"/>
      <c r="VWN645" s="104"/>
      <c r="VWO645" s="60"/>
      <c r="VWP645" s="61"/>
      <c r="VWQ645" s="104"/>
      <c r="VWR645" s="60"/>
      <c r="VWS645" s="61"/>
      <c r="VWT645" s="104"/>
      <c r="VWU645" s="60"/>
      <c r="VWV645" s="61"/>
      <c r="VWW645" s="104"/>
      <c r="VWX645" s="60"/>
      <c r="VWY645" s="61"/>
      <c r="VWZ645" s="104"/>
      <c r="VXA645" s="60"/>
      <c r="VXB645" s="61"/>
      <c r="VXC645" s="104"/>
      <c r="VXD645" s="60"/>
      <c r="VXE645" s="61"/>
      <c r="VXF645" s="104"/>
      <c r="VXG645" s="60"/>
      <c r="VXH645" s="61"/>
      <c r="VXI645" s="104"/>
      <c r="VXJ645" s="60"/>
      <c r="VXK645" s="61"/>
      <c r="VXL645" s="104"/>
      <c r="VXM645" s="60"/>
      <c r="VXN645" s="61"/>
      <c r="VXO645" s="104"/>
      <c r="VXP645" s="60"/>
      <c r="VXQ645" s="61"/>
      <c r="VXR645" s="104"/>
      <c r="VXS645" s="60"/>
      <c r="VXT645" s="61"/>
      <c r="VXU645" s="104"/>
      <c r="VXV645" s="60"/>
      <c r="VXW645" s="61"/>
      <c r="VXX645" s="104"/>
      <c r="VXY645" s="60"/>
      <c r="VXZ645" s="61"/>
      <c r="VYA645" s="104"/>
      <c r="VYB645" s="60"/>
      <c r="VYC645" s="61"/>
      <c r="VYD645" s="104"/>
      <c r="VYE645" s="60"/>
      <c r="VYF645" s="61"/>
      <c r="VYG645" s="104"/>
      <c r="VYH645" s="60"/>
      <c r="VYI645" s="61"/>
      <c r="VYJ645" s="104"/>
      <c r="VYK645" s="60"/>
      <c r="VYL645" s="61"/>
      <c r="VYM645" s="104"/>
      <c r="VYN645" s="60"/>
      <c r="VYO645" s="61"/>
      <c r="VYP645" s="104"/>
      <c r="VYQ645" s="60"/>
      <c r="VYR645" s="61"/>
      <c r="VYS645" s="104"/>
      <c r="VYT645" s="60"/>
      <c r="VYU645" s="61"/>
      <c r="VYV645" s="104"/>
      <c r="VYW645" s="60"/>
      <c r="VYX645" s="61"/>
      <c r="VYY645" s="104"/>
      <c r="VYZ645" s="60"/>
      <c r="VZA645" s="61"/>
      <c r="VZB645" s="104"/>
      <c r="VZC645" s="60"/>
      <c r="VZD645" s="61"/>
      <c r="VZE645" s="104"/>
      <c r="VZF645" s="60"/>
      <c r="VZG645" s="61"/>
      <c r="VZH645" s="104"/>
      <c r="VZI645" s="60"/>
      <c r="VZJ645" s="61"/>
      <c r="VZK645" s="104"/>
      <c r="VZL645" s="60"/>
      <c r="VZM645" s="61"/>
      <c r="VZN645" s="104"/>
      <c r="VZO645" s="60"/>
      <c r="VZP645" s="61"/>
      <c r="VZQ645" s="104"/>
      <c r="VZR645" s="60"/>
      <c r="VZS645" s="61"/>
      <c r="VZT645" s="104"/>
      <c r="VZU645" s="60"/>
      <c r="VZV645" s="61"/>
      <c r="VZW645" s="104"/>
      <c r="VZX645" s="60"/>
      <c r="VZY645" s="61"/>
      <c r="VZZ645" s="104"/>
      <c r="WAA645" s="60"/>
      <c r="WAB645" s="61"/>
      <c r="WAC645" s="104"/>
      <c r="WAD645" s="60"/>
      <c r="WAE645" s="61"/>
      <c r="WAF645" s="104"/>
      <c r="WAG645" s="60"/>
      <c r="WAH645" s="61"/>
      <c r="WAI645" s="104"/>
      <c r="WAJ645" s="60"/>
      <c r="WAK645" s="61"/>
      <c r="WAL645" s="104"/>
      <c r="WAM645" s="60"/>
      <c r="WAN645" s="61"/>
      <c r="WAO645" s="104"/>
      <c r="WAP645" s="60"/>
      <c r="WAQ645" s="61"/>
      <c r="WAR645" s="104"/>
      <c r="WAS645" s="60"/>
      <c r="WAT645" s="61"/>
      <c r="WAU645" s="104"/>
      <c r="WAV645" s="60"/>
      <c r="WAW645" s="61"/>
      <c r="WAX645" s="104"/>
      <c r="WAY645" s="60"/>
      <c r="WAZ645" s="61"/>
      <c r="WBA645" s="104"/>
      <c r="WBB645" s="60"/>
      <c r="WBC645" s="61"/>
      <c r="WBD645" s="104"/>
      <c r="WBE645" s="60"/>
      <c r="WBF645" s="61"/>
      <c r="WBG645" s="104"/>
      <c r="WBH645" s="60"/>
      <c r="WBI645" s="61"/>
      <c r="WBJ645" s="104"/>
      <c r="WBK645" s="60"/>
      <c r="WBL645" s="61"/>
      <c r="WBM645" s="104"/>
      <c r="WBN645" s="60"/>
      <c r="WBO645" s="61"/>
      <c r="WBP645" s="104"/>
      <c r="WBQ645" s="60"/>
      <c r="WBR645" s="61"/>
      <c r="WBS645" s="104"/>
      <c r="WBT645" s="60"/>
      <c r="WBU645" s="61"/>
      <c r="WBV645" s="104"/>
      <c r="WBW645" s="60"/>
      <c r="WBX645" s="61"/>
      <c r="WBY645" s="104"/>
      <c r="WBZ645" s="60"/>
      <c r="WCA645" s="61"/>
      <c r="WCB645" s="104"/>
      <c r="WCC645" s="60"/>
      <c r="WCD645" s="61"/>
      <c r="WCE645" s="104"/>
      <c r="WCF645" s="60"/>
      <c r="WCG645" s="61"/>
      <c r="WCH645" s="104"/>
      <c r="WCI645" s="60"/>
      <c r="WCJ645" s="61"/>
      <c r="WCK645" s="104"/>
      <c r="WCL645" s="60"/>
      <c r="WCM645" s="61"/>
      <c r="WCN645" s="104"/>
      <c r="WCO645" s="60"/>
      <c r="WCP645" s="61"/>
      <c r="WCQ645" s="104"/>
      <c r="WCR645" s="60"/>
      <c r="WCS645" s="61"/>
      <c r="WCT645" s="104"/>
      <c r="WCU645" s="60"/>
      <c r="WCV645" s="61"/>
      <c r="WCW645" s="104"/>
      <c r="WCX645" s="60"/>
      <c r="WCY645" s="61"/>
      <c r="WCZ645" s="104"/>
      <c r="WDA645" s="60"/>
      <c r="WDB645" s="61"/>
      <c r="WDC645" s="104"/>
      <c r="WDD645" s="60"/>
      <c r="WDE645" s="61"/>
      <c r="WDF645" s="104"/>
      <c r="WDG645" s="60"/>
      <c r="WDH645" s="61"/>
      <c r="WDI645" s="104"/>
      <c r="WDJ645" s="60"/>
      <c r="WDK645" s="61"/>
      <c r="WDL645" s="104"/>
      <c r="WDM645" s="60"/>
      <c r="WDN645" s="61"/>
      <c r="WDO645" s="104"/>
      <c r="WDP645" s="60"/>
      <c r="WDQ645" s="61"/>
      <c r="WDR645" s="104"/>
      <c r="WDS645" s="60"/>
      <c r="WDT645" s="61"/>
      <c r="WDU645" s="104"/>
      <c r="WDV645" s="60"/>
      <c r="WDW645" s="61"/>
      <c r="WDX645" s="104"/>
      <c r="WDY645" s="60"/>
      <c r="WDZ645" s="61"/>
      <c r="WEA645" s="104"/>
      <c r="WEB645" s="60"/>
      <c r="WEC645" s="61"/>
      <c r="WED645" s="104"/>
      <c r="WEE645" s="60"/>
      <c r="WEF645" s="61"/>
      <c r="WEG645" s="104"/>
      <c r="WEH645" s="60"/>
      <c r="WEI645" s="61"/>
      <c r="WEJ645" s="104"/>
      <c r="WEK645" s="60"/>
      <c r="WEL645" s="61"/>
      <c r="WEM645" s="104"/>
      <c r="WEN645" s="60"/>
      <c r="WEO645" s="61"/>
      <c r="WEP645" s="104"/>
      <c r="WEQ645" s="60"/>
      <c r="WER645" s="61"/>
      <c r="WES645" s="104"/>
      <c r="WET645" s="60"/>
      <c r="WEU645" s="61"/>
      <c r="WEV645" s="104"/>
      <c r="WEW645" s="60"/>
      <c r="WEX645" s="61"/>
      <c r="WEY645" s="104"/>
      <c r="WEZ645" s="60"/>
      <c r="WFA645" s="61"/>
      <c r="WFB645" s="104"/>
      <c r="WFC645" s="60"/>
      <c r="WFD645" s="61"/>
      <c r="WFE645" s="104"/>
      <c r="WFF645" s="60"/>
      <c r="WFG645" s="61"/>
      <c r="WFH645" s="104"/>
      <c r="WFI645" s="60"/>
      <c r="WFJ645" s="61"/>
      <c r="WFK645" s="104"/>
      <c r="WFL645" s="60"/>
      <c r="WFM645" s="61"/>
      <c r="WFN645" s="104"/>
      <c r="WFO645" s="60"/>
      <c r="WFP645" s="61"/>
      <c r="WFQ645" s="104"/>
      <c r="WFR645" s="60"/>
      <c r="WFS645" s="61"/>
      <c r="WFT645" s="104"/>
      <c r="WFU645" s="60"/>
      <c r="WFV645" s="61"/>
      <c r="WFW645" s="104"/>
      <c r="WFX645" s="60"/>
      <c r="WFY645" s="61"/>
      <c r="WFZ645" s="104"/>
      <c r="WGA645" s="60"/>
      <c r="WGB645" s="61"/>
      <c r="WGC645" s="104"/>
      <c r="WGD645" s="60"/>
      <c r="WGE645" s="61"/>
      <c r="WGF645" s="104"/>
      <c r="WGG645" s="60"/>
      <c r="WGH645" s="61"/>
      <c r="WGI645" s="104"/>
      <c r="WGJ645" s="60"/>
      <c r="WGK645" s="61"/>
      <c r="WGL645" s="104"/>
      <c r="WGM645" s="60"/>
      <c r="WGN645" s="61"/>
      <c r="WGO645" s="104"/>
      <c r="WGP645" s="60"/>
      <c r="WGQ645" s="61"/>
      <c r="WGR645" s="104"/>
      <c r="WGS645" s="60"/>
      <c r="WGT645" s="61"/>
      <c r="WGU645" s="104"/>
      <c r="WGV645" s="60"/>
      <c r="WGW645" s="61"/>
      <c r="WGX645" s="104"/>
      <c r="WGY645" s="60"/>
      <c r="WGZ645" s="61"/>
      <c r="WHA645" s="104"/>
      <c r="WHB645" s="60"/>
      <c r="WHC645" s="61"/>
      <c r="WHD645" s="104"/>
      <c r="WHE645" s="60"/>
      <c r="WHF645" s="61"/>
      <c r="WHG645" s="104"/>
      <c r="WHH645" s="60"/>
      <c r="WHI645" s="61"/>
      <c r="WHJ645" s="104"/>
      <c r="WHK645" s="60"/>
      <c r="WHL645" s="61"/>
      <c r="WHM645" s="104"/>
      <c r="WHN645" s="60"/>
      <c r="WHO645" s="61"/>
      <c r="WHP645" s="104"/>
      <c r="WHQ645" s="60"/>
      <c r="WHR645" s="61"/>
      <c r="WHS645" s="104"/>
      <c r="WHT645" s="60"/>
      <c r="WHU645" s="61"/>
      <c r="WHV645" s="104"/>
      <c r="WHW645" s="60"/>
      <c r="WHX645" s="61"/>
      <c r="WHY645" s="104"/>
      <c r="WHZ645" s="60"/>
      <c r="WIA645" s="61"/>
      <c r="WIB645" s="104"/>
      <c r="WIC645" s="60"/>
      <c r="WID645" s="61"/>
      <c r="WIE645" s="104"/>
      <c r="WIF645" s="60"/>
      <c r="WIG645" s="61"/>
      <c r="WIH645" s="104"/>
      <c r="WII645" s="60"/>
      <c r="WIJ645" s="61"/>
      <c r="WIK645" s="104"/>
      <c r="WIL645" s="60"/>
      <c r="WIM645" s="61"/>
      <c r="WIN645" s="104"/>
      <c r="WIO645" s="60"/>
      <c r="WIP645" s="61"/>
      <c r="WIQ645" s="104"/>
      <c r="WIR645" s="60"/>
      <c r="WIS645" s="61"/>
      <c r="WIT645" s="104"/>
      <c r="WIU645" s="60"/>
      <c r="WIV645" s="61"/>
      <c r="WIW645" s="104"/>
      <c r="WIX645" s="60"/>
      <c r="WIY645" s="61"/>
      <c r="WIZ645" s="104"/>
      <c r="WJA645" s="60"/>
      <c r="WJB645" s="61"/>
      <c r="WJC645" s="104"/>
      <c r="WJD645" s="60"/>
      <c r="WJE645" s="61"/>
      <c r="WJF645" s="104"/>
      <c r="WJG645" s="60"/>
      <c r="WJH645" s="61"/>
      <c r="WJI645" s="104"/>
      <c r="WJJ645" s="60"/>
      <c r="WJK645" s="61"/>
      <c r="WJL645" s="104"/>
      <c r="WJM645" s="60"/>
      <c r="WJN645" s="61"/>
      <c r="WJO645" s="104"/>
      <c r="WJP645" s="60"/>
      <c r="WJQ645" s="61"/>
      <c r="WJR645" s="104"/>
      <c r="WJS645" s="60"/>
      <c r="WJT645" s="61"/>
      <c r="WJU645" s="104"/>
      <c r="WJV645" s="60"/>
      <c r="WJW645" s="61"/>
      <c r="WJX645" s="104"/>
      <c r="WJY645" s="60"/>
      <c r="WJZ645" s="61"/>
      <c r="WKA645" s="104"/>
      <c r="WKB645" s="60"/>
      <c r="WKC645" s="61"/>
      <c r="WKD645" s="104"/>
      <c r="WKE645" s="60"/>
      <c r="WKF645" s="61"/>
      <c r="WKG645" s="104"/>
      <c r="WKH645" s="60"/>
      <c r="WKI645" s="61"/>
      <c r="WKJ645" s="104"/>
      <c r="WKK645" s="60"/>
      <c r="WKL645" s="61"/>
      <c r="WKM645" s="104"/>
      <c r="WKN645" s="60"/>
      <c r="WKO645" s="61"/>
      <c r="WKP645" s="104"/>
      <c r="WKQ645" s="60"/>
      <c r="WKR645" s="61"/>
      <c r="WKS645" s="104"/>
      <c r="WKT645" s="60"/>
      <c r="WKU645" s="61"/>
      <c r="WKV645" s="104"/>
      <c r="WKW645" s="60"/>
      <c r="WKX645" s="61"/>
      <c r="WKY645" s="104"/>
      <c r="WKZ645" s="60"/>
      <c r="WLA645" s="61"/>
      <c r="WLB645" s="104"/>
      <c r="WLC645" s="60"/>
      <c r="WLD645" s="61"/>
      <c r="WLE645" s="104"/>
      <c r="WLF645" s="60"/>
      <c r="WLG645" s="61"/>
      <c r="WLH645" s="104"/>
      <c r="WLI645" s="60"/>
      <c r="WLJ645" s="61"/>
      <c r="WLK645" s="104"/>
      <c r="WLL645" s="60"/>
      <c r="WLM645" s="61"/>
      <c r="WLN645" s="104"/>
      <c r="WLO645" s="60"/>
      <c r="WLP645" s="61"/>
      <c r="WLQ645" s="104"/>
      <c r="WLR645" s="60"/>
      <c r="WLS645" s="61"/>
      <c r="WLT645" s="104"/>
      <c r="WLU645" s="60"/>
      <c r="WLV645" s="61"/>
      <c r="WLW645" s="104"/>
      <c r="WLX645" s="60"/>
      <c r="WLY645" s="61"/>
      <c r="WLZ645" s="104"/>
      <c r="WMA645" s="60"/>
      <c r="WMB645" s="61"/>
      <c r="WMC645" s="104"/>
      <c r="WMD645" s="60"/>
      <c r="WME645" s="61"/>
      <c r="WMF645" s="104"/>
      <c r="WMG645" s="60"/>
      <c r="WMH645" s="61"/>
      <c r="WMI645" s="104"/>
      <c r="WMJ645" s="60"/>
      <c r="WMK645" s="61"/>
      <c r="WML645" s="104"/>
      <c r="WMM645" s="60"/>
      <c r="WMN645" s="61"/>
      <c r="WMO645" s="104"/>
      <c r="WMP645" s="60"/>
      <c r="WMQ645" s="61"/>
      <c r="WMR645" s="104"/>
      <c r="WMS645" s="60"/>
      <c r="WMT645" s="61"/>
      <c r="WMU645" s="104"/>
      <c r="WMV645" s="60"/>
      <c r="WMW645" s="61"/>
      <c r="WMX645" s="104"/>
      <c r="WMY645" s="60"/>
      <c r="WMZ645" s="61"/>
      <c r="WNA645" s="104"/>
      <c r="WNB645" s="60"/>
      <c r="WNC645" s="61"/>
      <c r="WND645" s="104"/>
      <c r="WNE645" s="60"/>
      <c r="WNF645" s="61"/>
      <c r="WNG645" s="104"/>
      <c r="WNH645" s="60"/>
      <c r="WNI645" s="61"/>
      <c r="WNJ645" s="104"/>
      <c r="WNK645" s="60"/>
      <c r="WNL645" s="61"/>
      <c r="WNM645" s="104"/>
      <c r="WNN645" s="60"/>
      <c r="WNO645" s="61"/>
      <c r="WNP645" s="104"/>
      <c r="WNQ645" s="60"/>
      <c r="WNR645" s="61"/>
      <c r="WNS645" s="104"/>
      <c r="WNT645" s="60"/>
      <c r="WNU645" s="61"/>
      <c r="WNV645" s="104"/>
      <c r="WNW645" s="60"/>
      <c r="WNX645" s="61"/>
      <c r="WNY645" s="104"/>
      <c r="WNZ645" s="60"/>
      <c r="WOA645" s="61"/>
      <c r="WOB645" s="104"/>
      <c r="WOC645" s="60"/>
      <c r="WOD645" s="61"/>
      <c r="WOE645" s="104"/>
      <c r="WOF645" s="60"/>
      <c r="WOG645" s="61"/>
      <c r="WOH645" s="104"/>
      <c r="WOI645" s="60"/>
      <c r="WOJ645" s="61"/>
      <c r="WOK645" s="104"/>
      <c r="WOL645" s="60"/>
      <c r="WOM645" s="61"/>
      <c r="WON645" s="104"/>
      <c r="WOO645" s="60"/>
      <c r="WOP645" s="61"/>
      <c r="WOQ645" s="104"/>
      <c r="WOR645" s="60"/>
      <c r="WOS645" s="61"/>
      <c r="WOT645" s="104"/>
      <c r="WOU645" s="60"/>
      <c r="WOV645" s="61"/>
      <c r="WOW645" s="104"/>
      <c r="WOX645" s="60"/>
      <c r="WOY645" s="61"/>
      <c r="WOZ645" s="104"/>
      <c r="WPA645" s="60"/>
      <c r="WPB645" s="61"/>
      <c r="WPC645" s="104"/>
      <c r="WPD645" s="60"/>
      <c r="WPE645" s="61"/>
      <c r="WPF645" s="104"/>
      <c r="WPG645" s="60"/>
      <c r="WPH645" s="61"/>
      <c r="WPI645" s="104"/>
      <c r="WPJ645" s="60"/>
      <c r="WPK645" s="61"/>
      <c r="WPL645" s="104"/>
      <c r="WPM645" s="60"/>
      <c r="WPN645" s="61"/>
      <c r="WPO645" s="104"/>
      <c r="WPP645" s="60"/>
      <c r="WPQ645" s="61"/>
      <c r="WPR645" s="104"/>
      <c r="WPS645" s="60"/>
      <c r="WPT645" s="61"/>
      <c r="WPU645" s="104"/>
      <c r="WPV645" s="60"/>
      <c r="WPW645" s="61"/>
      <c r="WPX645" s="104"/>
      <c r="WPY645" s="60"/>
      <c r="WPZ645" s="61"/>
      <c r="WQA645" s="104"/>
      <c r="WQB645" s="60"/>
      <c r="WQC645" s="61"/>
      <c r="WQD645" s="104"/>
      <c r="WQE645" s="60"/>
      <c r="WQF645" s="61"/>
      <c r="WQG645" s="104"/>
      <c r="WQH645" s="60"/>
      <c r="WQI645" s="61"/>
      <c r="WQJ645" s="104"/>
      <c r="WQK645" s="60"/>
      <c r="WQL645" s="61"/>
      <c r="WQM645" s="104"/>
      <c r="WQN645" s="60"/>
      <c r="WQO645" s="61"/>
      <c r="WQP645" s="104"/>
      <c r="WQQ645" s="60"/>
      <c r="WQR645" s="61"/>
      <c r="WQS645" s="104"/>
      <c r="WQT645" s="60"/>
      <c r="WQU645" s="61"/>
      <c r="WQV645" s="104"/>
      <c r="WQW645" s="60"/>
      <c r="WQX645" s="61"/>
      <c r="WQY645" s="104"/>
      <c r="WQZ645" s="60"/>
      <c r="WRA645" s="61"/>
      <c r="WRB645" s="104"/>
      <c r="WRC645" s="60"/>
      <c r="WRD645" s="61"/>
      <c r="WRE645" s="104"/>
      <c r="WRF645" s="60"/>
      <c r="WRG645" s="61"/>
      <c r="WRH645" s="104"/>
      <c r="WRI645" s="60"/>
      <c r="WRJ645" s="61"/>
      <c r="WRK645" s="104"/>
      <c r="WRL645" s="60"/>
      <c r="WRM645" s="61"/>
      <c r="WRN645" s="104"/>
      <c r="WRO645" s="60"/>
      <c r="WRP645" s="61"/>
      <c r="WRQ645" s="104"/>
      <c r="WRR645" s="60"/>
      <c r="WRS645" s="61"/>
      <c r="WRT645" s="104"/>
      <c r="WRU645" s="60"/>
      <c r="WRV645" s="61"/>
      <c r="WRW645" s="104"/>
      <c r="WRX645" s="60"/>
      <c r="WRY645" s="61"/>
      <c r="WRZ645" s="104"/>
      <c r="WSA645" s="60"/>
      <c r="WSB645" s="61"/>
      <c r="WSC645" s="104"/>
      <c r="WSD645" s="60"/>
      <c r="WSE645" s="61"/>
      <c r="WSF645" s="104"/>
      <c r="WSG645" s="60"/>
      <c r="WSH645" s="61"/>
      <c r="WSI645" s="104"/>
      <c r="WSJ645" s="60"/>
      <c r="WSK645" s="61"/>
      <c r="WSL645" s="104"/>
      <c r="WSM645" s="60"/>
      <c r="WSN645" s="61"/>
      <c r="WSO645" s="104"/>
      <c r="WSP645" s="60"/>
      <c r="WSQ645" s="61"/>
      <c r="WSR645" s="104"/>
      <c r="WSS645" s="60"/>
      <c r="WST645" s="61"/>
      <c r="WSU645" s="104"/>
      <c r="WSV645" s="60"/>
      <c r="WSW645" s="61"/>
      <c r="WSX645" s="104"/>
      <c r="WSY645" s="60"/>
      <c r="WSZ645" s="61"/>
      <c r="WTA645" s="104"/>
      <c r="WTB645" s="60"/>
      <c r="WTC645" s="61"/>
      <c r="WTD645" s="104"/>
      <c r="WTE645" s="60"/>
      <c r="WTF645" s="61"/>
      <c r="WTG645" s="104"/>
      <c r="WTH645" s="60"/>
      <c r="WTI645" s="61"/>
      <c r="WTJ645" s="104"/>
      <c r="WTK645" s="60"/>
      <c r="WTL645" s="61"/>
      <c r="WTM645" s="104"/>
      <c r="WTN645" s="60"/>
      <c r="WTO645" s="61"/>
      <c r="WTP645" s="104"/>
      <c r="WTQ645" s="60"/>
      <c r="WTR645" s="61"/>
      <c r="WTS645" s="104"/>
      <c r="WTT645" s="60"/>
      <c r="WTU645" s="61"/>
      <c r="WTV645" s="104"/>
      <c r="WTW645" s="60"/>
      <c r="WTX645" s="61"/>
      <c r="WTY645" s="104"/>
      <c r="WTZ645" s="60"/>
      <c r="WUA645" s="61"/>
      <c r="WUB645" s="104"/>
      <c r="WUC645" s="60"/>
      <c r="WUD645" s="61"/>
      <c r="WUE645" s="104"/>
      <c r="WUF645" s="60"/>
      <c r="WUG645" s="61"/>
      <c r="WUH645" s="104"/>
      <c r="WUI645" s="60"/>
      <c r="WUJ645" s="61"/>
      <c r="WUK645" s="104"/>
      <c r="WUL645" s="60"/>
      <c r="WUM645" s="61"/>
      <c r="WUN645" s="104"/>
      <c r="WUO645" s="60"/>
      <c r="WUP645" s="61"/>
      <c r="WUQ645" s="104"/>
      <c r="WUR645" s="60"/>
      <c r="WUS645" s="61"/>
      <c r="WUT645" s="104"/>
      <c r="WUU645" s="60"/>
      <c r="WUV645" s="61"/>
      <c r="WUW645" s="104"/>
      <c r="WUX645" s="60"/>
      <c r="WUY645" s="61"/>
      <c r="WUZ645" s="104"/>
      <c r="WVA645" s="60"/>
      <c r="WVB645" s="61"/>
      <c r="WVC645" s="104"/>
      <c r="WVD645" s="60"/>
      <c r="WVE645" s="61"/>
      <c r="WVF645" s="104"/>
      <c r="WVG645" s="60"/>
      <c r="WVH645" s="61"/>
      <c r="WVI645" s="104"/>
      <c r="WVJ645" s="60"/>
      <c r="WVK645" s="61"/>
      <c r="WVL645" s="104"/>
      <c r="WVM645" s="60"/>
      <c r="WVN645" s="61"/>
      <c r="WVO645" s="104"/>
      <c r="WVP645" s="60"/>
      <c r="WVQ645" s="61"/>
      <c r="WVR645" s="104"/>
      <c r="WVS645" s="60"/>
      <c r="WVT645" s="61"/>
      <c r="WVU645" s="104"/>
      <c r="WVV645" s="60"/>
      <c r="WVW645" s="61"/>
      <c r="WVX645" s="104"/>
      <c r="WVY645" s="60"/>
      <c r="WVZ645" s="61"/>
      <c r="WWA645" s="104"/>
      <c r="WWB645" s="60"/>
      <c r="WWC645" s="61"/>
      <c r="WWD645" s="104"/>
      <c r="WWE645" s="60"/>
      <c r="WWF645" s="61"/>
      <c r="WWG645" s="104"/>
      <c r="WWH645" s="60"/>
      <c r="WWI645" s="61"/>
      <c r="WWJ645" s="104"/>
      <c r="WWK645" s="60"/>
      <c r="WWL645" s="61"/>
      <c r="WWM645" s="104"/>
      <c r="WWN645" s="60"/>
      <c r="WWO645" s="61"/>
      <c r="WWP645" s="104"/>
      <c r="WWQ645" s="60"/>
      <c r="WWR645" s="61"/>
      <c r="WWS645" s="104"/>
      <c r="WWT645" s="60"/>
      <c r="WWU645" s="61"/>
      <c r="WWV645" s="104"/>
      <c r="WWW645" s="60"/>
      <c r="WWX645" s="61"/>
      <c r="WWY645" s="104"/>
      <c r="WWZ645" s="60"/>
      <c r="WXA645" s="61"/>
      <c r="WXB645" s="104"/>
      <c r="WXC645" s="60"/>
      <c r="WXD645" s="61"/>
      <c r="WXE645" s="104"/>
      <c r="WXF645" s="60"/>
      <c r="WXG645" s="61"/>
      <c r="WXH645" s="104"/>
      <c r="WXI645" s="60"/>
      <c r="WXJ645" s="61"/>
      <c r="WXK645" s="104"/>
      <c r="WXL645" s="60"/>
      <c r="WXM645" s="61"/>
      <c r="WXN645" s="104"/>
      <c r="WXO645" s="60"/>
      <c r="WXP645" s="61"/>
      <c r="WXQ645" s="104"/>
      <c r="WXR645" s="60"/>
      <c r="WXS645" s="61"/>
      <c r="WXT645" s="104"/>
      <c r="WXU645" s="60"/>
      <c r="WXV645" s="61"/>
      <c r="WXW645" s="104"/>
      <c r="WXX645" s="60"/>
      <c r="WXY645" s="61"/>
      <c r="WXZ645" s="104"/>
      <c r="WYA645" s="60"/>
      <c r="WYB645" s="61"/>
      <c r="WYC645" s="104"/>
      <c r="WYD645" s="60"/>
      <c r="WYE645" s="61"/>
      <c r="WYF645" s="104"/>
      <c r="WYG645" s="60"/>
      <c r="WYH645" s="61"/>
      <c r="WYI645" s="104"/>
      <c r="WYJ645" s="60"/>
      <c r="WYK645" s="61"/>
      <c r="WYL645" s="104"/>
      <c r="WYM645" s="60"/>
      <c r="WYN645" s="61"/>
      <c r="WYO645" s="104"/>
      <c r="WYP645" s="60"/>
      <c r="WYQ645" s="61"/>
      <c r="WYR645" s="104"/>
      <c r="WYS645" s="60"/>
      <c r="WYT645" s="61"/>
      <c r="WYU645" s="104"/>
      <c r="WYV645" s="60"/>
      <c r="WYW645" s="61"/>
      <c r="WYX645" s="104"/>
      <c r="WYY645" s="60"/>
      <c r="WYZ645" s="61"/>
      <c r="WZA645" s="104"/>
      <c r="WZB645" s="60"/>
      <c r="WZC645" s="61"/>
      <c r="WZD645" s="104"/>
      <c r="WZE645" s="60"/>
      <c r="WZF645" s="61"/>
      <c r="WZG645" s="104"/>
      <c r="WZH645" s="60"/>
      <c r="WZI645" s="61"/>
      <c r="WZJ645" s="104"/>
      <c r="WZK645" s="60"/>
      <c r="WZL645" s="61"/>
      <c r="WZM645" s="104"/>
      <c r="WZN645" s="60"/>
      <c r="WZO645" s="61"/>
      <c r="WZP645" s="104"/>
      <c r="WZQ645" s="60"/>
      <c r="WZR645" s="61"/>
      <c r="WZS645" s="104"/>
      <c r="WZT645" s="60"/>
      <c r="WZU645" s="61"/>
      <c r="WZV645" s="104"/>
      <c r="WZW645" s="60"/>
      <c r="WZX645" s="61"/>
      <c r="WZY645" s="104"/>
      <c r="WZZ645" s="60"/>
      <c r="XAA645" s="61"/>
      <c r="XAB645" s="104"/>
      <c r="XAC645" s="60"/>
      <c r="XAD645" s="61"/>
      <c r="XAE645" s="104"/>
      <c r="XAF645" s="60"/>
      <c r="XAG645" s="61"/>
      <c r="XAH645" s="104"/>
      <c r="XAI645" s="60"/>
      <c r="XAJ645" s="61"/>
      <c r="XAK645" s="104"/>
      <c r="XAL645" s="60"/>
      <c r="XAM645" s="61"/>
      <c r="XAN645" s="104"/>
      <c r="XAO645" s="60"/>
      <c r="XAP645" s="61"/>
      <c r="XAQ645" s="104"/>
      <c r="XAR645" s="60"/>
      <c r="XAS645" s="61"/>
      <c r="XAT645" s="104"/>
      <c r="XAU645" s="60"/>
      <c r="XAV645" s="61"/>
      <c r="XAW645" s="104"/>
      <c r="XAX645" s="60"/>
      <c r="XAY645" s="61"/>
      <c r="XAZ645" s="104"/>
      <c r="XBA645" s="60"/>
      <c r="XBB645" s="61"/>
      <c r="XBC645" s="104"/>
      <c r="XBD645" s="60"/>
      <c r="XBE645" s="61"/>
      <c r="XBF645" s="104"/>
      <c r="XBG645" s="60"/>
      <c r="XBH645" s="61"/>
      <c r="XBI645" s="104"/>
      <c r="XBJ645" s="60"/>
      <c r="XBK645" s="61"/>
      <c r="XBL645" s="104"/>
      <c r="XBM645" s="60"/>
      <c r="XBN645" s="61"/>
      <c r="XBO645" s="104"/>
      <c r="XBP645" s="60"/>
      <c r="XBQ645" s="61"/>
      <c r="XBR645" s="104"/>
      <c r="XBS645" s="60"/>
      <c r="XBT645" s="61"/>
      <c r="XBU645" s="104"/>
      <c r="XBV645" s="60"/>
      <c r="XBW645" s="61"/>
      <c r="XBX645" s="104"/>
      <c r="XBY645" s="60"/>
      <c r="XBZ645" s="61"/>
      <c r="XCA645" s="104"/>
      <c r="XCB645" s="60"/>
      <c r="XCC645" s="61"/>
      <c r="XCD645" s="104"/>
      <c r="XCE645" s="60"/>
      <c r="XCF645" s="61"/>
      <c r="XCG645" s="104"/>
      <c r="XCH645" s="60"/>
      <c r="XCI645" s="61"/>
      <c r="XCJ645" s="104"/>
      <c r="XCK645" s="60"/>
      <c r="XCL645" s="61"/>
      <c r="XCM645" s="104"/>
      <c r="XCN645" s="60"/>
      <c r="XCO645" s="61"/>
      <c r="XCP645" s="104"/>
      <c r="XCQ645" s="60"/>
      <c r="XCR645" s="61"/>
      <c r="XCS645" s="104"/>
      <c r="XCT645" s="60"/>
      <c r="XCU645" s="61"/>
      <c r="XCV645" s="104"/>
      <c r="XCW645" s="60"/>
      <c r="XCX645" s="61"/>
      <c r="XCY645" s="104"/>
      <c r="XCZ645" s="60"/>
      <c r="XDA645" s="61"/>
      <c r="XDB645" s="104"/>
      <c r="XDC645" s="60"/>
      <c r="XDD645" s="61"/>
      <c r="XDE645" s="104"/>
      <c r="XDF645" s="60"/>
      <c r="XDG645" s="61"/>
      <c r="XDH645" s="104"/>
      <c r="XDI645" s="60"/>
      <c r="XDJ645" s="61"/>
      <c r="XDK645" s="104"/>
      <c r="XDL645" s="60"/>
      <c r="XDM645" s="61"/>
      <c r="XDN645" s="104"/>
      <c r="XDO645" s="60"/>
      <c r="XDP645" s="61"/>
      <c r="XDQ645" s="104"/>
      <c r="XDR645" s="60"/>
      <c r="XDS645" s="61"/>
      <c r="XDT645" s="104"/>
      <c r="XDU645" s="60"/>
      <c r="XDV645" s="61"/>
      <c r="XDW645" s="104"/>
      <c r="XDX645" s="60"/>
      <c r="XDY645" s="61"/>
      <c r="XDZ645" s="104"/>
      <c r="XEA645" s="60"/>
      <c r="XEB645" s="61"/>
      <c r="XEC645" s="104"/>
      <c r="XED645" s="60"/>
      <c r="XEE645" s="61"/>
      <c r="XEF645" s="104"/>
      <c r="XEG645" s="60"/>
      <c r="XEH645" s="61"/>
      <c r="XEI645" s="104"/>
      <c r="XEJ645" s="60"/>
      <c r="XEK645" s="61"/>
      <c r="XEL645" s="104"/>
      <c r="XEM645" s="60"/>
      <c r="XEN645" s="61"/>
      <c r="XEO645" s="104"/>
      <c r="XEP645" s="60"/>
      <c r="XEQ645" s="61"/>
      <c r="XER645" s="104"/>
      <c r="XES645" s="60"/>
      <c r="XET645" s="61"/>
      <c r="XEU645" s="104"/>
      <c r="XEV645" s="60"/>
      <c r="XEW645" s="61"/>
      <c r="XEX645" s="104"/>
      <c r="XEY645" s="60"/>
      <c r="XEZ645" s="61"/>
      <c r="XFA645" s="104"/>
      <c r="XFB645" s="60"/>
      <c r="XFC645" s="61"/>
      <c r="XFD645" s="104"/>
    </row>
    <row r="646" spans="1:16384" s="260" customFormat="1" ht="18" customHeight="1">
      <c r="A646" s="121"/>
      <c r="B646" s="107"/>
      <c r="C646" s="108"/>
      <c r="D646" s="105"/>
      <c r="E646" s="43" t="s">
        <v>329</v>
      </c>
      <c r="F646" s="44" t="s">
        <v>347</v>
      </c>
      <c r="G646" s="272">
        <v>1</v>
      </c>
      <c r="H646" s="70">
        <v>30</v>
      </c>
      <c r="I646" s="79">
        <v>0</v>
      </c>
      <c r="J646" s="106">
        <v>40</v>
      </c>
      <c r="K646" s="87">
        <f t="shared" ref="K646:K664" si="41">IF(OR(LEFT(E646,2)="ĐA",LEFT(E646,2)="DA",LEFT(E646,5)="Đồ án",LEFT(E646,5)="Đồán ",LEFT(E646,9)="Sinh hoạt",LEFT(E646,9)="sinh hoạt",LEFT(E646,6)="Cố vấn",LEFT(E646,6)="cố vấn",LEFT(E646,4)="cvht",LEFT(E646,4)="CVHT",LEFT(E646,4)="shcn",LEFT(E646,4)="SHCN"),0,(IF(AND(H646&gt;0,J646&gt;0),IF(J646&gt;60,1.3,IF(J646&gt;35,1.2,1)),0)))</f>
        <v>1.2</v>
      </c>
      <c r="L646" s="87">
        <f t="shared" ref="L646:L664" si="42">IF(OR(LEFT(E646,2)="ĐA",LEFT(E646,2)="DA",LEFT(E646,5)="Đồ án",LEFT(E646,5)="Đồán "),0,IF(AND(J646&gt;0,I646&gt;0),IF(AND(OR(LEFT(E646,4)="GDQP",LEFT(E646,4)="gdqp",LEFT(E646,19)="Giáo dục quốc phòng"),J646&gt;50),1.3,IF(J646&gt;35,1.2,IF(J646&gt;29,1.1,1))),0))</f>
        <v>0</v>
      </c>
      <c r="M646" s="46">
        <f t="shared" ref="M646:M664" si="43">ROUND(IF(OR(LEFT(E646,2)="ĐA",LEFT(E646,2)="DA",LEFT(E646,5)="Đồ án",LEFT(E646,5)="Đồán "),J646*0.5,(IF(H646&gt;0,H646*K646,"0")+IF(I646&gt;0,(I646*0.75)*L646,"0"))),1)</f>
        <v>36</v>
      </c>
      <c r="N646" s="368"/>
      <c r="O646" s="355"/>
      <c r="P646" s="353"/>
      <c r="Q646" s="355"/>
      <c r="R646" s="353"/>
      <c r="S646" s="359"/>
      <c r="T646" s="336"/>
      <c r="U646" s="359"/>
      <c r="V646" s="336"/>
      <c r="W646" s="262"/>
      <c r="X646" s="336"/>
      <c r="Y646" s="336"/>
      <c r="Z646" s="336"/>
      <c r="AA646" s="336"/>
      <c r="AB646" s="336"/>
      <c r="AC646" s="336"/>
      <c r="AD646" s="83"/>
    </row>
    <row r="647" spans="1:16384" s="260" customFormat="1" ht="18" customHeight="1">
      <c r="A647" s="121"/>
      <c r="B647" s="107"/>
      <c r="C647" s="108"/>
      <c r="D647" s="105"/>
      <c r="E647" s="43" t="s">
        <v>329</v>
      </c>
      <c r="F647" s="44" t="s">
        <v>348</v>
      </c>
      <c r="G647" s="272">
        <v>1</v>
      </c>
      <c r="H647" s="70">
        <v>30</v>
      </c>
      <c r="I647" s="79">
        <v>0</v>
      </c>
      <c r="J647" s="106">
        <v>40</v>
      </c>
      <c r="K647" s="87">
        <f t="shared" si="41"/>
        <v>1.2</v>
      </c>
      <c r="L647" s="87">
        <f t="shared" si="42"/>
        <v>0</v>
      </c>
      <c r="M647" s="46">
        <f t="shared" si="43"/>
        <v>36</v>
      </c>
      <c r="N647" s="368"/>
      <c r="O647" s="355"/>
      <c r="P647" s="353"/>
      <c r="Q647" s="355"/>
      <c r="R647" s="353"/>
      <c r="S647" s="359"/>
      <c r="T647" s="336"/>
      <c r="U647" s="359"/>
      <c r="V647" s="336"/>
      <c r="W647" s="262"/>
      <c r="X647" s="336"/>
      <c r="Y647" s="336"/>
      <c r="Z647" s="336"/>
      <c r="AA647" s="336"/>
      <c r="AB647" s="336"/>
      <c r="AC647" s="336"/>
      <c r="AD647" s="83"/>
    </row>
    <row r="648" spans="1:16384" s="260" customFormat="1" ht="18" hidden="1" customHeight="1">
      <c r="A648" s="121"/>
      <c r="B648" s="107"/>
      <c r="C648" s="108"/>
      <c r="D648" s="105"/>
      <c r="E648" s="43"/>
      <c r="F648" s="44"/>
      <c r="G648" s="272"/>
      <c r="H648" s="70"/>
      <c r="I648" s="79"/>
      <c r="J648" s="106"/>
      <c r="K648" s="87">
        <f t="shared" si="41"/>
        <v>0</v>
      </c>
      <c r="L648" s="87">
        <f t="shared" si="42"/>
        <v>0</v>
      </c>
      <c r="M648" s="46">
        <f t="shared" si="43"/>
        <v>0</v>
      </c>
      <c r="N648" s="368"/>
      <c r="O648" s="355"/>
      <c r="P648" s="353"/>
      <c r="Q648" s="355"/>
      <c r="R648" s="353"/>
      <c r="S648" s="359"/>
      <c r="T648" s="336"/>
      <c r="U648" s="359"/>
      <c r="V648" s="336"/>
      <c r="W648" s="262"/>
      <c r="X648" s="336"/>
      <c r="Y648" s="336"/>
      <c r="Z648" s="336"/>
      <c r="AA648" s="336"/>
      <c r="AB648" s="336"/>
      <c r="AC648" s="336"/>
      <c r="AD648" s="83"/>
    </row>
    <row r="649" spans="1:16384" s="260" customFormat="1" ht="18" hidden="1" customHeight="1">
      <c r="A649" s="121"/>
      <c r="B649" s="107"/>
      <c r="C649" s="108"/>
      <c r="D649" s="105"/>
      <c r="E649" s="43"/>
      <c r="F649" s="44"/>
      <c r="G649" s="272"/>
      <c r="H649" s="70"/>
      <c r="I649" s="79"/>
      <c r="J649" s="106"/>
      <c r="K649" s="87">
        <f t="shared" si="41"/>
        <v>0</v>
      </c>
      <c r="L649" s="87">
        <f t="shared" si="42"/>
        <v>0</v>
      </c>
      <c r="M649" s="46">
        <f t="shared" si="43"/>
        <v>0</v>
      </c>
      <c r="N649" s="368"/>
      <c r="O649" s="355"/>
      <c r="P649" s="353"/>
      <c r="Q649" s="355"/>
      <c r="R649" s="353"/>
      <c r="S649" s="359"/>
      <c r="T649" s="336"/>
      <c r="U649" s="359"/>
      <c r="V649" s="336"/>
      <c r="W649" s="262"/>
      <c r="X649" s="336"/>
      <c r="Y649" s="336"/>
      <c r="Z649" s="336"/>
      <c r="AA649" s="336"/>
      <c r="AB649" s="336"/>
      <c r="AC649" s="336"/>
      <c r="AD649" s="83"/>
    </row>
    <row r="650" spans="1:16384" s="260" customFormat="1" ht="18" hidden="1" customHeight="1">
      <c r="A650" s="121"/>
      <c r="B650" s="107"/>
      <c r="C650" s="108"/>
      <c r="D650" s="105"/>
      <c r="E650" s="43"/>
      <c r="F650" s="44"/>
      <c r="G650" s="272"/>
      <c r="H650" s="70"/>
      <c r="I650" s="79"/>
      <c r="J650" s="106"/>
      <c r="K650" s="87">
        <f t="shared" si="41"/>
        <v>0</v>
      </c>
      <c r="L650" s="87">
        <f t="shared" si="42"/>
        <v>0</v>
      </c>
      <c r="M650" s="46">
        <f t="shared" si="43"/>
        <v>0</v>
      </c>
      <c r="N650" s="368"/>
      <c r="O650" s="355"/>
      <c r="P650" s="353"/>
      <c r="Q650" s="355"/>
      <c r="R650" s="353"/>
      <c r="S650" s="359"/>
      <c r="T650" s="336"/>
      <c r="U650" s="359"/>
      <c r="V650" s="336"/>
      <c r="W650" s="262"/>
      <c r="X650" s="336"/>
      <c r="Y650" s="336"/>
      <c r="Z650" s="336"/>
      <c r="AA650" s="336"/>
      <c r="AB650" s="336"/>
      <c r="AC650" s="336"/>
      <c r="AD650" s="83"/>
    </row>
    <row r="651" spans="1:16384" s="260" customFormat="1" ht="18" hidden="1" customHeight="1">
      <c r="A651" s="121"/>
      <c r="B651" s="107"/>
      <c r="C651" s="108"/>
      <c r="D651" s="105"/>
      <c r="E651" s="43"/>
      <c r="F651" s="44"/>
      <c r="G651" s="272"/>
      <c r="H651" s="70"/>
      <c r="I651" s="79"/>
      <c r="J651" s="106"/>
      <c r="K651" s="87">
        <f t="shared" si="41"/>
        <v>0</v>
      </c>
      <c r="L651" s="87">
        <f t="shared" si="42"/>
        <v>0</v>
      </c>
      <c r="M651" s="46">
        <f t="shared" si="43"/>
        <v>0</v>
      </c>
      <c r="N651" s="368"/>
      <c r="O651" s="355"/>
      <c r="P651" s="353"/>
      <c r="Q651" s="355"/>
      <c r="R651" s="353"/>
      <c r="S651" s="359"/>
      <c r="T651" s="336"/>
      <c r="U651" s="359"/>
      <c r="V651" s="336"/>
      <c r="W651" s="262"/>
      <c r="X651" s="336"/>
      <c r="Y651" s="336"/>
      <c r="Z651" s="336"/>
      <c r="AA651" s="336"/>
      <c r="AB651" s="336"/>
      <c r="AC651" s="336"/>
      <c r="AD651" s="83"/>
    </row>
    <row r="652" spans="1:16384" s="260" customFormat="1" ht="18" hidden="1" customHeight="1">
      <c r="A652" s="121"/>
      <c r="B652" s="107"/>
      <c r="C652" s="108"/>
      <c r="D652" s="105"/>
      <c r="E652" s="43"/>
      <c r="F652" s="44"/>
      <c r="G652" s="272"/>
      <c r="H652" s="70"/>
      <c r="I652" s="79"/>
      <c r="J652" s="106"/>
      <c r="K652" s="87">
        <f t="shared" si="41"/>
        <v>0</v>
      </c>
      <c r="L652" s="87">
        <f t="shared" si="42"/>
        <v>0</v>
      </c>
      <c r="M652" s="46">
        <f t="shared" si="43"/>
        <v>0</v>
      </c>
      <c r="N652" s="368"/>
      <c r="O652" s="355"/>
      <c r="P652" s="353"/>
      <c r="Q652" s="355"/>
      <c r="R652" s="353"/>
      <c r="S652" s="359"/>
      <c r="T652" s="336"/>
      <c r="U652" s="359"/>
      <c r="V652" s="336"/>
      <c r="W652" s="262"/>
      <c r="X652" s="336"/>
      <c r="Y652" s="336"/>
      <c r="Z652" s="336"/>
      <c r="AA652" s="336"/>
      <c r="AB652" s="336"/>
      <c r="AC652" s="336"/>
      <c r="AD652" s="83"/>
    </row>
    <row r="653" spans="1:16384" s="260" customFormat="1" ht="18" hidden="1" customHeight="1">
      <c r="A653" s="121"/>
      <c r="B653" s="107"/>
      <c r="C653" s="108"/>
      <c r="D653" s="105"/>
      <c r="E653" s="43"/>
      <c r="F653" s="44"/>
      <c r="G653" s="272"/>
      <c r="H653" s="70"/>
      <c r="I653" s="79"/>
      <c r="J653" s="106"/>
      <c r="K653" s="87">
        <f t="shared" si="41"/>
        <v>0</v>
      </c>
      <c r="L653" s="87">
        <f t="shared" si="42"/>
        <v>0</v>
      </c>
      <c r="M653" s="46">
        <f t="shared" si="43"/>
        <v>0</v>
      </c>
      <c r="N653" s="368"/>
      <c r="O653" s="355"/>
      <c r="P653" s="353"/>
      <c r="Q653" s="355"/>
      <c r="R653" s="353"/>
      <c r="S653" s="359"/>
      <c r="T653" s="336"/>
      <c r="U653" s="359"/>
      <c r="V653" s="336"/>
      <c r="W653" s="262"/>
      <c r="X653" s="336"/>
      <c r="Y653" s="336"/>
      <c r="Z653" s="336"/>
      <c r="AA653" s="336"/>
      <c r="AB653" s="336"/>
      <c r="AC653" s="336"/>
      <c r="AD653" s="83"/>
    </row>
    <row r="654" spans="1:16384" s="260" customFormat="1" ht="18" hidden="1" customHeight="1">
      <c r="A654" s="121"/>
      <c r="B654" s="107"/>
      <c r="C654" s="108"/>
      <c r="D654" s="105"/>
      <c r="E654" s="43"/>
      <c r="F654" s="44"/>
      <c r="G654" s="272"/>
      <c r="H654" s="70"/>
      <c r="I654" s="79"/>
      <c r="J654" s="106"/>
      <c r="K654" s="87">
        <f t="shared" si="41"/>
        <v>0</v>
      </c>
      <c r="L654" s="87">
        <f t="shared" si="42"/>
        <v>0</v>
      </c>
      <c r="M654" s="46">
        <f t="shared" si="43"/>
        <v>0</v>
      </c>
      <c r="N654" s="368"/>
      <c r="O654" s="355"/>
      <c r="P654" s="353"/>
      <c r="Q654" s="355"/>
      <c r="R654" s="353"/>
      <c r="S654" s="359"/>
      <c r="T654" s="336"/>
      <c r="U654" s="359"/>
      <c r="V654" s="336"/>
      <c r="W654" s="262"/>
      <c r="X654" s="336"/>
      <c r="Y654" s="336"/>
      <c r="Z654" s="336"/>
      <c r="AA654" s="336"/>
      <c r="AB654" s="336"/>
      <c r="AC654" s="336"/>
      <c r="AD654" s="83"/>
    </row>
    <row r="655" spans="1:16384" ht="18" customHeight="1">
      <c r="A655" s="104">
        <v>37</v>
      </c>
      <c r="B655" s="60" t="s">
        <v>528</v>
      </c>
      <c r="C655" s="61"/>
      <c r="D655" s="64"/>
      <c r="E655" s="43" t="s">
        <v>428</v>
      </c>
      <c r="F655" s="44" t="s">
        <v>324</v>
      </c>
      <c r="G655" s="86">
        <v>2</v>
      </c>
      <c r="H655" s="70">
        <v>30</v>
      </c>
      <c r="I655" s="79">
        <v>30</v>
      </c>
      <c r="J655" s="106">
        <v>40</v>
      </c>
      <c r="K655" s="87">
        <f t="shared" si="41"/>
        <v>1.2</v>
      </c>
      <c r="L655" s="87">
        <f t="shared" si="42"/>
        <v>1.2</v>
      </c>
      <c r="M655" s="46">
        <f t="shared" si="43"/>
        <v>63</v>
      </c>
      <c r="N655" s="367"/>
      <c r="O655" s="354"/>
      <c r="P655" s="352">
        <f>SUM(M655:M662)</f>
        <v>639</v>
      </c>
      <c r="Q655" s="354"/>
      <c r="R655" s="352"/>
      <c r="S655" s="358"/>
      <c r="T655" s="354"/>
      <c r="U655" s="358"/>
      <c r="V655" s="354"/>
      <c r="W655" s="261"/>
      <c r="X655" s="354"/>
      <c r="Y655" s="352"/>
      <c r="Z655" s="350"/>
      <c r="AA655" s="350"/>
      <c r="AB655" s="361"/>
      <c r="AC655" s="363">
        <f>P655</f>
        <v>639</v>
      </c>
      <c r="AD655" s="83"/>
    </row>
    <row r="656" spans="1:16384" ht="18" customHeight="1">
      <c r="A656" s="90"/>
      <c r="B656" s="109"/>
      <c r="C656" s="110"/>
      <c r="D656" s="64"/>
      <c r="E656" s="92" t="s">
        <v>428</v>
      </c>
      <c r="F656" s="44" t="s">
        <v>325</v>
      </c>
      <c r="G656" s="69">
        <v>2</v>
      </c>
      <c r="H656" s="70">
        <v>30</v>
      </c>
      <c r="I656" s="79">
        <v>30</v>
      </c>
      <c r="J656" s="106">
        <v>40</v>
      </c>
      <c r="K656" s="87">
        <f t="shared" si="41"/>
        <v>1.2</v>
      </c>
      <c r="L656" s="87">
        <f t="shared" si="42"/>
        <v>1.2</v>
      </c>
      <c r="M656" s="46">
        <f t="shared" si="43"/>
        <v>63</v>
      </c>
      <c r="N656" s="368"/>
      <c r="O656" s="355"/>
      <c r="P656" s="353"/>
      <c r="Q656" s="355"/>
      <c r="R656" s="353"/>
      <c r="S656" s="359"/>
      <c r="T656" s="355"/>
      <c r="U656" s="359"/>
      <c r="V656" s="355"/>
      <c r="W656" s="262"/>
      <c r="X656" s="355"/>
      <c r="Y656" s="353"/>
      <c r="Z656" s="360"/>
      <c r="AA656" s="360"/>
      <c r="AB656" s="382"/>
      <c r="AC656" s="336"/>
      <c r="AD656" s="83"/>
    </row>
    <row r="657" spans="1:30" ht="18" customHeight="1">
      <c r="A657" s="90"/>
      <c r="B657" s="107"/>
      <c r="C657" s="108"/>
      <c r="D657" s="105"/>
      <c r="E657" s="92" t="s">
        <v>334</v>
      </c>
      <c r="F657" s="44" t="s">
        <v>243</v>
      </c>
      <c r="G657" s="69">
        <v>2</v>
      </c>
      <c r="H657" s="70">
        <v>30</v>
      </c>
      <c r="I657" s="79">
        <v>30</v>
      </c>
      <c r="J657" s="106">
        <v>40</v>
      </c>
      <c r="K657" s="87">
        <f t="shared" si="41"/>
        <v>1.2</v>
      </c>
      <c r="L657" s="87">
        <f t="shared" si="42"/>
        <v>1.2</v>
      </c>
      <c r="M657" s="46">
        <f t="shared" si="43"/>
        <v>63</v>
      </c>
      <c r="N657" s="368"/>
      <c r="O657" s="355"/>
      <c r="P657" s="353"/>
      <c r="Q657" s="355"/>
      <c r="R657" s="353"/>
      <c r="S657" s="359"/>
      <c r="T657" s="355"/>
      <c r="U657" s="359"/>
      <c r="V657" s="355"/>
      <c r="W657" s="262"/>
      <c r="X657" s="355"/>
      <c r="Y657" s="353"/>
      <c r="Z657" s="360"/>
      <c r="AA657" s="360"/>
      <c r="AB657" s="382"/>
      <c r="AC657" s="336"/>
      <c r="AD657" s="83"/>
    </row>
    <row r="658" spans="1:30" ht="18" customHeight="1">
      <c r="A658" s="90"/>
      <c r="B658" s="107"/>
      <c r="C658" s="108"/>
      <c r="D658" s="105"/>
      <c r="E658" s="92" t="s">
        <v>279</v>
      </c>
      <c r="F658" s="44" t="s">
        <v>429</v>
      </c>
      <c r="G658" s="69">
        <v>2</v>
      </c>
      <c r="H658" s="70">
        <v>30</v>
      </c>
      <c r="I658" s="79">
        <v>60</v>
      </c>
      <c r="J658" s="106">
        <v>40</v>
      </c>
      <c r="K658" s="87">
        <f t="shared" si="41"/>
        <v>1.2</v>
      </c>
      <c r="L658" s="87">
        <f t="shared" si="42"/>
        <v>1.2</v>
      </c>
      <c r="M658" s="46">
        <f t="shared" si="43"/>
        <v>90</v>
      </c>
      <c r="N658" s="368"/>
      <c r="O658" s="355"/>
      <c r="P658" s="353"/>
      <c r="Q658" s="355"/>
      <c r="R658" s="353"/>
      <c r="S658" s="359"/>
      <c r="T658" s="355"/>
      <c r="U658" s="359"/>
      <c r="V658" s="355"/>
      <c r="W658" s="262"/>
      <c r="X658" s="355"/>
      <c r="Y658" s="353"/>
      <c r="Z658" s="360"/>
      <c r="AA658" s="360"/>
      <c r="AB658" s="382"/>
      <c r="AC658" s="336"/>
      <c r="AD658" s="83"/>
    </row>
    <row r="659" spans="1:30" ht="18" customHeight="1">
      <c r="A659" s="90"/>
      <c r="B659" s="63"/>
      <c r="C659" s="108"/>
      <c r="D659" s="105"/>
      <c r="E659" s="92" t="s">
        <v>279</v>
      </c>
      <c r="F659" s="44" t="s">
        <v>430</v>
      </c>
      <c r="G659" s="69">
        <v>2</v>
      </c>
      <c r="H659" s="70">
        <v>30</v>
      </c>
      <c r="I659" s="79">
        <v>60</v>
      </c>
      <c r="J659" s="106">
        <v>40</v>
      </c>
      <c r="K659" s="87">
        <f t="shared" si="41"/>
        <v>1.2</v>
      </c>
      <c r="L659" s="87">
        <f t="shared" si="42"/>
        <v>1.2</v>
      </c>
      <c r="M659" s="46">
        <f t="shared" si="43"/>
        <v>90</v>
      </c>
      <c r="N659" s="368"/>
      <c r="O659" s="355"/>
      <c r="P659" s="353"/>
      <c r="Q659" s="355"/>
      <c r="R659" s="353"/>
      <c r="S659" s="359"/>
      <c r="T659" s="355"/>
      <c r="U659" s="359"/>
      <c r="V659" s="355"/>
      <c r="W659" s="262"/>
      <c r="X659" s="355"/>
      <c r="Y659" s="353"/>
      <c r="Z659" s="360"/>
      <c r="AA659" s="360"/>
      <c r="AB659" s="382"/>
      <c r="AC659" s="336"/>
      <c r="AD659" s="83"/>
    </row>
    <row r="660" spans="1:30" ht="18" customHeight="1">
      <c r="A660" s="90"/>
      <c r="B660" s="107"/>
      <c r="C660" s="108"/>
      <c r="D660" s="105"/>
      <c r="E660" s="92" t="s">
        <v>279</v>
      </c>
      <c r="F660" s="44" t="s">
        <v>431</v>
      </c>
      <c r="G660" s="69">
        <v>2</v>
      </c>
      <c r="H660" s="70">
        <v>30</v>
      </c>
      <c r="I660" s="79">
        <v>60</v>
      </c>
      <c r="J660" s="106">
        <v>40</v>
      </c>
      <c r="K660" s="87">
        <f t="shared" si="41"/>
        <v>1.2</v>
      </c>
      <c r="L660" s="87">
        <f t="shared" si="42"/>
        <v>1.2</v>
      </c>
      <c r="M660" s="46">
        <f t="shared" si="43"/>
        <v>90</v>
      </c>
      <c r="N660" s="368"/>
      <c r="O660" s="355"/>
      <c r="P660" s="353"/>
      <c r="Q660" s="355"/>
      <c r="R660" s="353"/>
      <c r="S660" s="359"/>
      <c r="T660" s="355"/>
      <c r="U660" s="359"/>
      <c r="V660" s="355"/>
      <c r="W660" s="262"/>
      <c r="X660" s="355"/>
      <c r="Y660" s="353"/>
      <c r="Z660" s="360"/>
      <c r="AA660" s="360"/>
      <c r="AB660" s="382"/>
      <c r="AC660" s="336"/>
      <c r="AD660" s="83"/>
    </row>
    <row r="661" spans="1:30" ht="18" customHeight="1">
      <c r="A661" s="90"/>
      <c r="B661" s="109"/>
      <c r="C661" s="110"/>
      <c r="D661" s="105"/>
      <c r="E661" s="92" t="s">
        <v>279</v>
      </c>
      <c r="F661" s="44" t="s">
        <v>436</v>
      </c>
      <c r="G661" s="69">
        <v>2</v>
      </c>
      <c r="H661" s="70">
        <v>30</v>
      </c>
      <c r="I661" s="79">
        <v>60</v>
      </c>
      <c r="J661" s="106">
        <v>40</v>
      </c>
      <c r="K661" s="87">
        <f t="shared" si="41"/>
        <v>1.2</v>
      </c>
      <c r="L661" s="87">
        <f t="shared" si="42"/>
        <v>1.2</v>
      </c>
      <c r="M661" s="46">
        <f t="shared" si="43"/>
        <v>90</v>
      </c>
      <c r="N661" s="368"/>
      <c r="O661" s="355"/>
      <c r="P661" s="353"/>
      <c r="Q661" s="355"/>
      <c r="R661" s="353"/>
      <c r="S661" s="359"/>
      <c r="T661" s="355"/>
      <c r="U661" s="359"/>
      <c r="V661" s="355"/>
      <c r="W661" s="262"/>
      <c r="X661" s="355"/>
      <c r="Y661" s="353"/>
      <c r="Z661" s="360"/>
      <c r="AA661" s="360"/>
      <c r="AB661" s="382"/>
      <c r="AC661" s="336"/>
      <c r="AD661" s="83"/>
    </row>
    <row r="662" spans="1:30" ht="18" customHeight="1">
      <c r="A662" s="90"/>
      <c r="B662" s="109"/>
      <c r="C662" s="110"/>
      <c r="D662" s="105"/>
      <c r="E662" s="92" t="s">
        <v>279</v>
      </c>
      <c r="F662" s="44" t="s">
        <v>437</v>
      </c>
      <c r="G662" s="69">
        <v>2</v>
      </c>
      <c r="H662" s="70">
        <v>30</v>
      </c>
      <c r="I662" s="79">
        <v>60</v>
      </c>
      <c r="J662" s="106">
        <v>40</v>
      </c>
      <c r="K662" s="87">
        <f t="shared" si="41"/>
        <v>1.2</v>
      </c>
      <c r="L662" s="87">
        <f t="shared" si="42"/>
        <v>1.2</v>
      </c>
      <c r="M662" s="46">
        <f t="shared" si="43"/>
        <v>90</v>
      </c>
      <c r="N662" s="368"/>
      <c r="O662" s="355"/>
      <c r="P662" s="353"/>
      <c r="Q662" s="355"/>
      <c r="R662" s="353"/>
      <c r="S662" s="359"/>
      <c r="T662" s="355"/>
      <c r="U662" s="359"/>
      <c r="V662" s="355"/>
      <c r="W662" s="262"/>
      <c r="X662" s="355"/>
      <c r="Y662" s="353"/>
      <c r="Z662" s="360"/>
      <c r="AA662" s="360"/>
      <c r="AB662" s="382"/>
      <c r="AC662" s="336"/>
      <c r="AD662" s="83"/>
    </row>
    <row r="663" spans="1:30" ht="18" hidden="1" customHeight="1">
      <c r="A663" s="90"/>
      <c r="B663" s="109"/>
      <c r="C663" s="110"/>
      <c r="D663" s="105"/>
      <c r="E663" s="92"/>
      <c r="F663" s="44"/>
      <c r="G663" s="69"/>
      <c r="H663" s="70"/>
      <c r="I663" s="79"/>
      <c r="J663" s="106"/>
      <c r="K663" s="87">
        <f t="shared" si="41"/>
        <v>0</v>
      </c>
      <c r="L663" s="87">
        <f t="shared" si="42"/>
        <v>0</v>
      </c>
      <c r="M663" s="46">
        <f t="shared" si="43"/>
        <v>0</v>
      </c>
      <c r="N663" s="368"/>
      <c r="O663" s="355"/>
      <c r="P663" s="353"/>
      <c r="Q663" s="355"/>
      <c r="R663" s="353"/>
      <c r="S663" s="359"/>
      <c r="T663" s="355"/>
      <c r="U663" s="359"/>
      <c r="V663" s="355"/>
      <c r="W663" s="262"/>
      <c r="X663" s="355"/>
      <c r="Y663" s="353"/>
      <c r="Z663" s="360"/>
      <c r="AA663" s="360"/>
      <c r="AB663" s="382"/>
      <c r="AC663" s="336"/>
      <c r="AD663" s="83"/>
    </row>
    <row r="664" spans="1:30" ht="18" hidden="1" customHeight="1">
      <c r="A664" s="65"/>
      <c r="B664" s="66"/>
      <c r="C664" s="67"/>
      <c r="D664" s="67"/>
      <c r="E664" s="68"/>
      <c r="F664" s="44"/>
      <c r="G664" s="69"/>
      <c r="H664" s="70"/>
      <c r="I664" s="71"/>
      <c r="J664" s="106"/>
      <c r="K664" s="87">
        <f t="shared" si="41"/>
        <v>0</v>
      </c>
      <c r="L664" s="87">
        <f t="shared" si="42"/>
        <v>0</v>
      </c>
      <c r="M664" s="46">
        <f t="shared" si="43"/>
        <v>0</v>
      </c>
      <c r="N664" s="414"/>
      <c r="O664" s="371"/>
      <c r="P664" s="381"/>
      <c r="Q664" s="371"/>
      <c r="R664" s="381"/>
      <c r="S664" s="372"/>
      <c r="T664" s="371"/>
      <c r="U664" s="372"/>
      <c r="V664" s="371"/>
      <c r="W664" s="263"/>
      <c r="X664" s="371"/>
      <c r="Y664" s="381"/>
      <c r="Z664" s="373"/>
      <c r="AA664" s="373"/>
      <c r="AB664" s="398"/>
      <c r="AC664" s="336"/>
      <c r="AD664" s="83"/>
    </row>
    <row r="665" spans="1:30" ht="24" customHeight="1">
      <c r="A665" s="316" t="s">
        <v>70</v>
      </c>
      <c r="B665" s="317"/>
      <c r="C665" s="317"/>
      <c r="D665" s="317"/>
      <c r="E665" s="317"/>
      <c r="F665" s="317"/>
      <c r="G665" s="338"/>
      <c r="H665" s="113">
        <f>SUM(H11:H664)</f>
        <v>9352</v>
      </c>
      <c r="I665" s="113">
        <f>SUM(I11:I664)</f>
        <v>15330</v>
      </c>
      <c r="J665" s="112"/>
      <c r="K665" s="87"/>
      <c r="L665" s="87"/>
      <c r="M665" s="114">
        <f t="shared" ref="M665:AC665" si="44">SUM(M11:M664)</f>
        <v>24278.199999999975</v>
      </c>
      <c r="N665" s="113">
        <f t="shared" si="44"/>
        <v>2377.8000000000002</v>
      </c>
      <c r="O665" s="113">
        <f t="shared" si="44"/>
        <v>0</v>
      </c>
      <c r="P665" s="113">
        <f t="shared" si="44"/>
        <v>26656</v>
      </c>
      <c r="Q665" s="113">
        <f t="shared" si="44"/>
        <v>42.9</v>
      </c>
      <c r="R665" s="113">
        <f t="shared" si="44"/>
        <v>927</v>
      </c>
      <c r="S665" s="115">
        <f t="shared" si="44"/>
        <v>10617.2</v>
      </c>
      <c r="T665" s="113">
        <f t="shared" si="44"/>
        <v>10617.2</v>
      </c>
      <c r="U665" s="115">
        <f t="shared" si="44"/>
        <v>2688</v>
      </c>
      <c r="V665" s="113">
        <f t="shared" si="44"/>
        <v>3024</v>
      </c>
      <c r="W665" s="115">
        <f t="shared" si="44"/>
        <v>1456</v>
      </c>
      <c r="X665" s="113">
        <f t="shared" si="44"/>
        <v>1512</v>
      </c>
      <c r="Y665" s="113">
        <f t="shared" si="44"/>
        <v>12878.5</v>
      </c>
      <c r="Z665" s="113">
        <f t="shared" si="44"/>
        <v>-2981.1</v>
      </c>
      <c r="AA665" s="113">
        <f t="shared" si="44"/>
        <v>-585</v>
      </c>
      <c r="AB665" s="113">
        <f t="shared" si="44"/>
        <v>0</v>
      </c>
      <c r="AC665" s="113">
        <f t="shared" si="44"/>
        <v>11122.700000000003</v>
      </c>
      <c r="AD665" s="116"/>
    </row>
    <row r="666" spans="1:30" ht="24.75" customHeight="1">
      <c r="A666" s="49"/>
      <c r="B666" s="50" t="s">
        <v>129</v>
      </c>
      <c r="C666" s="49"/>
      <c r="D666" s="117"/>
      <c r="E666" s="49"/>
      <c r="F666" s="118"/>
      <c r="G666" s="99"/>
      <c r="H666" s="2"/>
      <c r="I666" s="2"/>
      <c r="J666" s="2"/>
      <c r="K666" s="49" t="s">
        <v>130</v>
      </c>
      <c r="L666" s="51"/>
      <c r="M666" s="51"/>
      <c r="N666" s="51"/>
      <c r="O666" s="51"/>
      <c r="P666" s="51"/>
      <c r="Q666" s="2"/>
      <c r="R666" s="2"/>
      <c r="S666" s="51" t="s">
        <v>131</v>
      </c>
      <c r="T666" s="51"/>
      <c r="U666" s="51"/>
      <c r="V666" s="51"/>
      <c r="W666" s="51"/>
      <c r="X666" s="2"/>
      <c r="Y666" s="51"/>
      <c r="Z666" s="51"/>
      <c r="AA666" s="51"/>
      <c r="AB666" s="51"/>
      <c r="AC666" s="49"/>
      <c r="AD666" s="49"/>
    </row>
    <row r="667" spans="1:30" ht="21" customHeight="1">
      <c r="A667" s="49"/>
      <c r="B667" s="49" t="s">
        <v>132</v>
      </c>
      <c r="C667" s="49"/>
      <c r="D667" s="117"/>
      <c r="E667" s="49"/>
      <c r="F667" s="118"/>
      <c r="G667" s="49"/>
      <c r="H667" s="51"/>
      <c r="I667" s="51"/>
      <c r="J667" s="51"/>
      <c r="K667" s="51" t="s">
        <v>133</v>
      </c>
      <c r="L667" s="51"/>
      <c r="M667" s="51"/>
      <c r="N667" s="51"/>
      <c r="O667" s="51"/>
      <c r="P667" s="51"/>
      <c r="Q667" s="51"/>
      <c r="R667" s="51"/>
      <c r="S667" s="49" t="s">
        <v>134</v>
      </c>
      <c r="T667" s="51"/>
      <c r="U667" s="51"/>
      <c r="V667" s="51"/>
      <c r="W667" s="51"/>
      <c r="X667" s="51"/>
      <c r="Y667" s="51"/>
      <c r="Z667" s="51"/>
      <c r="AA667" s="51"/>
      <c r="AB667" s="51"/>
      <c r="AC667" s="49"/>
      <c r="AD667" s="49"/>
    </row>
    <row r="668" spans="1:30" ht="5.25" customHeight="1">
      <c r="A668" s="49"/>
      <c r="B668" s="99"/>
      <c r="C668" s="49"/>
      <c r="D668" s="117"/>
      <c r="E668" s="49"/>
      <c r="F668" s="118"/>
      <c r="G668" s="49"/>
      <c r="H668" s="51"/>
      <c r="I668" s="51"/>
      <c r="J668" s="51"/>
      <c r="K668" s="51"/>
      <c r="L668" s="51"/>
      <c r="M668" s="51"/>
      <c r="N668" s="51"/>
      <c r="O668" s="51"/>
      <c r="P668" s="51"/>
      <c r="Q668" s="51"/>
      <c r="R668" s="51"/>
      <c r="S668" s="51"/>
      <c r="T668" s="51"/>
      <c r="U668" s="51"/>
      <c r="V668" s="51"/>
      <c r="W668" s="51"/>
      <c r="X668" s="51"/>
      <c r="Y668" s="51"/>
      <c r="Z668" s="51"/>
      <c r="AA668" s="51"/>
      <c r="AB668" s="51"/>
      <c r="AC668" s="49"/>
      <c r="AD668" s="49"/>
    </row>
    <row r="669" spans="1:30" ht="21" customHeight="1">
      <c r="A669" s="49"/>
      <c r="B669" s="55" t="s">
        <v>135</v>
      </c>
      <c r="C669" s="49"/>
      <c r="D669" s="117"/>
      <c r="E669" s="49"/>
      <c r="F669" s="118"/>
      <c r="G669" s="49"/>
      <c r="H669" s="51"/>
      <c r="I669" s="51"/>
      <c r="J669" s="51"/>
      <c r="K669" s="51"/>
      <c r="L669" s="51"/>
      <c r="M669" s="51"/>
      <c r="N669" s="51"/>
      <c r="O669" s="51"/>
      <c r="P669" s="51"/>
      <c r="Q669" s="51"/>
      <c r="R669" s="51"/>
      <c r="S669" s="51"/>
      <c r="T669" s="51"/>
      <c r="U669" s="51"/>
      <c r="V669" s="51"/>
      <c r="W669" s="51"/>
      <c r="X669" s="51"/>
      <c r="Y669" s="51"/>
      <c r="Z669" s="51"/>
      <c r="AA669" s="51"/>
      <c r="AB669" s="51"/>
      <c r="AC669" s="49"/>
      <c r="AD669" s="49"/>
    </row>
    <row r="670" spans="1:30" ht="7.5" customHeight="1">
      <c r="A670" s="49"/>
      <c r="B670" s="49"/>
      <c r="C670" s="49"/>
      <c r="D670" s="117"/>
      <c r="E670" s="49"/>
      <c r="F670" s="118"/>
      <c r="G670" s="49"/>
      <c r="H670" s="51"/>
      <c r="I670" s="51"/>
      <c r="J670" s="51"/>
      <c r="K670" s="51"/>
      <c r="L670" s="51"/>
      <c r="M670" s="51"/>
      <c r="N670" s="51"/>
      <c r="O670" s="51"/>
      <c r="P670" s="52"/>
      <c r="Q670" s="52"/>
      <c r="R670" s="52"/>
      <c r="S670" s="52"/>
      <c r="T670" s="51"/>
      <c r="U670" s="51"/>
      <c r="V670" s="51"/>
      <c r="W670" s="51"/>
      <c r="X670" s="51"/>
      <c r="Y670" s="51"/>
      <c r="Z670" s="51"/>
      <c r="AA670" s="51"/>
      <c r="AB670" s="51"/>
      <c r="AC670" s="49"/>
      <c r="AD670" s="49"/>
    </row>
    <row r="671" spans="1:30" ht="18.75" customHeight="1">
      <c r="A671" s="49"/>
      <c r="B671" s="49"/>
      <c r="C671" s="49"/>
      <c r="D671" s="117"/>
      <c r="E671" s="49"/>
      <c r="F671" s="118"/>
      <c r="G671" s="49"/>
      <c r="H671" s="51"/>
      <c r="I671" s="51"/>
      <c r="J671" s="51"/>
      <c r="K671" s="51"/>
      <c r="L671" s="51"/>
      <c r="M671" s="51"/>
      <c r="N671" s="51"/>
      <c r="O671" s="51"/>
      <c r="P671" s="52"/>
      <c r="Q671" s="52"/>
      <c r="R671" s="52"/>
      <c r="S671" s="52"/>
      <c r="T671" s="51"/>
      <c r="U671" s="51"/>
      <c r="V671" s="53"/>
      <c r="W671" s="53"/>
      <c r="X671" s="51"/>
      <c r="Y671" s="119" t="s">
        <v>72</v>
      </c>
      <c r="Z671" s="2"/>
      <c r="AA671" s="2"/>
      <c r="AB671" s="2"/>
      <c r="AC671" s="99"/>
      <c r="AD671" s="99"/>
    </row>
    <row r="672" spans="1:30" ht="15.75" customHeight="1">
      <c r="A672" s="99"/>
      <c r="B672" s="99"/>
      <c r="C672" s="197" t="s">
        <v>136</v>
      </c>
      <c r="D672" s="31"/>
      <c r="E672" s="99"/>
      <c r="F672" s="194"/>
      <c r="G672" s="50"/>
      <c r="H672" s="197" t="s">
        <v>137</v>
      </c>
      <c r="I672" s="2"/>
      <c r="J672" s="2"/>
      <c r="K672" s="53"/>
      <c r="L672" s="2"/>
      <c r="M672" s="2"/>
      <c r="N672" s="2"/>
      <c r="O672" s="53"/>
      <c r="P672" s="2"/>
      <c r="Q672" s="197" t="s">
        <v>77</v>
      </c>
      <c r="R672" s="2"/>
      <c r="S672" s="2"/>
      <c r="T672" s="53"/>
      <c r="U672" s="53"/>
      <c r="V672" s="51"/>
      <c r="W672" s="51"/>
      <c r="X672" s="51"/>
      <c r="Y672" s="120" t="s">
        <v>79</v>
      </c>
      <c r="Z672" s="2"/>
      <c r="AA672" s="2"/>
      <c r="AB672" s="2"/>
      <c r="AC672" s="99"/>
      <c r="AD672" s="99"/>
    </row>
    <row r="673" spans="1:30" ht="15.75" customHeight="1">
      <c r="A673" s="99"/>
      <c r="B673" s="99"/>
      <c r="C673" s="99"/>
      <c r="D673" s="31"/>
      <c r="E673" s="99"/>
      <c r="F673" s="194"/>
      <c r="G673" s="99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99"/>
      <c r="AD673" s="99"/>
    </row>
    <row r="674" spans="1:30" ht="15.75" customHeight="1">
      <c r="A674" s="99"/>
      <c r="B674" s="99"/>
      <c r="C674" s="99"/>
      <c r="D674" s="31"/>
      <c r="E674" s="99"/>
      <c r="F674" s="194"/>
      <c r="G674" s="99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56"/>
      <c r="W674" s="56"/>
      <c r="X674" s="56"/>
      <c r="Y674" s="2"/>
      <c r="Z674" s="2"/>
      <c r="AA674" s="2"/>
      <c r="AB674" s="2"/>
      <c r="AC674" s="99"/>
      <c r="AD674" s="99"/>
    </row>
    <row r="675" spans="1:30" ht="15.75" customHeight="1">
      <c r="A675" s="99"/>
      <c r="B675" s="99"/>
      <c r="C675" s="99"/>
      <c r="D675" s="31"/>
      <c r="E675" s="99"/>
      <c r="F675" s="194"/>
      <c r="G675" s="99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196"/>
      <c r="W675" s="196"/>
      <c r="X675" s="196"/>
      <c r="Y675" s="2"/>
      <c r="Z675" s="2"/>
      <c r="AA675" s="57"/>
      <c r="AB675" s="57"/>
      <c r="AC675" s="58"/>
      <c r="AD675" s="58"/>
    </row>
    <row r="676" spans="1:30" ht="15" customHeight="1">
      <c r="F676" s="193"/>
    </row>
    <row r="677" spans="1:30" ht="15" customHeight="1">
      <c r="F677" s="193"/>
    </row>
  </sheetData>
  <autoFilter ref="E1:E677"/>
  <mergeCells count="642">
    <mergeCell ref="B272:C273"/>
    <mergeCell ref="U515:U534"/>
    <mergeCell ref="T515:T534"/>
    <mergeCell ref="T595:T604"/>
    <mergeCell ref="T605:T614"/>
    <mergeCell ref="U368:U381"/>
    <mergeCell ref="U325:U344"/>
    <mergeCell ref="R477:R490"/>
    <mergeCell ref="R451:R476"/>
    <mergeCell ref="R429:R450"/>
    <mergeCell ref="U268:U287"/>
    <mergeCell ref="R307:R324"/>
    <mergeCell ref="R325:R344"/>
    <mergeCell ref="P556:P564"/>
    <mergeCell ref="T556:T564"/>
    <mergeCell ref="U556:U564"/>
    <mergeCell ref="N575:N584"/>
    <mergeCell ref="O575:O584"/>
    <mergeCell ref="P575:P584"/>
    <mergeCell ref="Q575:Q584"/>
    <mergeCell ref="R575:R584"/>
    <mergeCell ref="S575:S584"/>
    <mergeCell ref="P491:P514"/>
    <mergeCell ref="Q491:Q514"/>
    <mergeCell ref="Q515:Q534"/>
    <mergeCell ref="Q595:Q604"/>
    <mergeCell ref="O451:O476"/>
    <mergeCell ref="O209:O227"/>
    <mergeCell ref="N477:N490"/>
    <mergeCell ref="N128:N147"/>
    <mergeCell ref="S404:S428"/>
    <mergeCell ref="N535:N555"/>
    <mergeCell ref="P535:P555"/>
    <mergeCell ref="N565:N574"/>
    <mergeCell ref="Q477:Q490"/>
    <mergeCell ref="N556:N564"/>
    <mergeCell ref="O556:O564"/>
    <mergeCell ref="O168:O187"/>
    <mergeCell ref="P168:P187"/>
    <mergeCell ref="Q556:Q564"/>
    <mergeCell ref="S382:S403"/>
    <mergeCell ref="P307:P324"/>
    <mergeCell ref="Q209:Q227"/>
    <mergeCell ref="Q148:Q167"/>
    <mergeCell ref="R404:R428"/>
    <mergeCell ref="R382:R403"/>
    <mergeCell ref="P451:P476"/>
    <mergeCell ref="Q451:Q476"/>
    <mergeCell ref="P288:P306"/>
    <mergeCell ref="A665:G665"/>
    <mergeCell ref="D7:D9"/>
    <mergeCell ref="O31:O50"/>
    <mergeCell ref="O11:O30"/>
    <mergeCell ref="N605:N614"/>
    <mergeCell ref="N595:N604"/>
    <mergeCell ref="P515:P534"/>
    <mergeCell ref="P595:P604"/>
    <mergeCell ref="O605:O614"/>
    <mergeCell ref="O515:O534"/>
    <mergeCell ref="O595:O604"/>
    <mergeCell ref="P51:P67"/>
    <mergeCell ref="O288:O306"/>
    <mergeCell ref="O51:O67"/>
    <mergeCell ref="P31:P50"/>
    <mergeCell ref="P11:P30"/>
    <mergeCell ref="O128:O147"/>
    <mergeCell ref="O109:O127"/>
    <mergeCell ref="O88:O108"/>
    <mergeCell ref="P128:P147"/>
    <mergeCell ref="P109:P127"/>
    <mergeCell ref="O325:O344"/>
    <mergeCell ref="P268:P287"/>
    <mergeCell ref="P325:P344"/>
    <mergeCell ref="N31:N50"/>
    <mergeCell ref="N11:N30"/>
    <mergeCell ref="N515:N534"/>
    <mergeCell ref="N491:N514"/>
    <mergeCell ref="O491:O514"/>
    <mergeCell ref="X88:X108"/>
    <mergeCell ref="X209:X227"/>
    <mergeCell ref="X368:X381"/>
    <mergeCell ref="X228:X247"/>
    <mergeCell ref="X51:X67"/>
    <mergeCell ref="X128:X147"/>
    <mergeCell ref="X109:X127"/>
    <mergeCell ref="X148:X167"/>
    <mergeCell ref="O307:O324"/>
    <mergeCell ref="T228:T247"/>
    <mergeCell ref="S228:S247"/>
    <mergeCell ref="T148:T167"/>
    <mergeCell ref="T128:T147"/>
    <mergeCell ref="T109:T127"/>
    <mergeCell ref="R209:R227"/>
    <mergeCell ref="O268:O287"/>
    <mergeCell ref="P148:P167"/>
    <mergeCell ref="P209:P227"/>
    <mergeCell ref="R625:R634"/>
    <mergeCell ref="R605:R614"/>
    <mergeCell ref="P605:P614"/>
    <mergeCell ref="Q655:Q664"/>
    <mergeCell ref="N615:N624"/>
    <mergeCell ref="N655:N664"/>
    <mergeCell ref="P625:P634"/>
    <mergeCell ref="Q625:Q634"/>
    <mergeCell ref="O625:O634"/>
    <mergeCell ref="P615:P624"/>
    <mergeCell ref="Q615:Q624"/>
    <mergeCell ref="O615:O624"/>
    <mergeCell ref="P655:P664"/>
    <mergeCell ref="O655:O664"/>
    <mergeCell ref="N625:N634"/>
    <mergeCell ref="R655:R664"/>
    <mergeCell ref="N645:N654"/>
    <mergeCell ref="O645:O654"/>
    <mergeCell ref="Q605:Q614"/>
    <mergeCell ref="N635:N644"/>
    <mergeCell ref="O635:O644"/>
    <mergeCell ref="P635:P644"/>
    <mergeCell ref="Q635:Q644"/>
    <mergeCell ref="R635:R644"/>
    <mergeCell ref="O68:O87"/>
    <mergeCell ref="U404:U428"/>
    <mergeCell ref="R615:R624"/>
    <mergeCell ref="O565:O574"/>
    <mergeCell ref="P565:P574"/>
    <mergeCell ref="Q565:Q574"/>
    <mergeCell ref="S307:S324"/>
    <mergeCell ref="O248:O267"/>
    <mergeCell ref="O228:O247"/>
    <mergeCell ref="P248:P267"/>
    <mergeCell ref="P228:P247"/>
    <mergeCell ref="O477:O490"/>
    <mergeCell ref="P477:P490"/>
    <mergeCell ref="O404:O428"/>
    <mergeCell ref="O429:O450"/>
    <mergeCell ref="O382:O403"/>
    <mergeCell ref="O368:O381"/>
    <mergeCell ref="O345:O367"/>
    <mergeCell ref="T288:T306"/>
    <mergeCell ref="S109:S127"/>
    <mergeCell ref="O148:O167"/>
    <mergeCell ref="P88:P108"/>
    <mergeCell ref="S325:S344"/>
    <mergeCell ref="S288:S306"/>
    <mergeCell ref="R515:R534"/>
    <mergeCell ref="R595:R604"/>
    <mergeCell ref="U605:U614"/>
    <mergeCell ref="S605:S614"/>
    <mergeCell ref="S491:S514"/>
    <mergeCell ref="S595:S604"/>
    <mergeCell ref="S515:S534"/>
    <mergeCell ref="R556:R564"/>
    <mergeCell ref="S556:S564"/>
    <mergeCell ref="R565:R574"/>
    <mergeCell ref="S565:S574"/>
    <mergeCell ref="T565:T574"/>
    <mergeCell ref="U565:U574"/>
    <mergeCell ref="T575:T584"/>
    <mergeCell ref="U575:U584"/>
    <mergeCell ref="U595:U604"/>
    <mergeCell ref="U491:U514"/>
    <mergeCell ref="P68:P87"/>
    <mergeCell ref="S7:S10"/>
    <mergeCell ref="T31:T50"/>
    <mergeCell ref="S31:S50"/>
    <mergeCell ref="V11:V30"/>
    <mergeCell ref="V31:V50"/>
    <mergeCell ref="S68:S87"/>
    <mergeCell ref="T68:T87"/>
    <mergeCell ref="U68:U87"/>
    <mergeCell ref="T11:T30"/>
    <mergeCell ref="P8:P9"/>
    <mergeCell ref="Q31:Q50"/>
    <mergeCell ref="Q51:Q67"/>
    <mergeCell ref="R31:R50"/>
    <mergeCell ref="R51:R67"/>
    <mergeCell ref="R11:R30"/>
    <mergeCell ref="R68:R87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N51:N67"/>
    <mergeCell ref="N228:N247"/>
    <mergeCell ref="N248:N267"/>
    <mergeCell ref="N268:N287"/>
    <mergeCell ref="N288:N306"/>
    <mergeCell ref="N307:N324"/>
    <mergeCell ref="N325:N344"/>
    <mergeCell ref="N451:N476"/>
    <mergeCell ref="N404:N428"/>
    <mergeCell ref="N429:N450"/>
    <mergeCell ref="N382:N403"/>
    <mergeCell ref="N209:N227"/>
    <mergeCell ref="N148:N167"/>
    <mergeCell ref="N368:N381"/>
    <mergeCell ref="N345:N367"/>
    <mergeCell ref="N88:N108"/>
    <mergeCell ref="N168:N187"/>
    <mergeCell ref="N68:N87"/>
    <mergeCell ref="N109:N127"/>
    <mergeCell ref="N188:N208"/>
    <mergeCell ref="Q109:Q127"/>
    <mergeCell ref="Q128:Q147"/>
    <mergeCell ref="Q429:Q450"/>
    <mergeCell ref="Q368:Q381"/>
    <mergeCell ref="Q404:Q428"/>
    <mergeCell ref="Q382:Q403"/>
    <mergeCell ref="Q307:Q324"/>
    <mergeCell ref="Q68:Q87"/>
    <mergeCell ref="Q88:Q108"/>
    <mergeCell ref="Q325:Q344"/>
    <mergeCell ref="Q345:Q367"/>
    <mergeCell ref="Q268:Q287"/>
    <mergeCell ref="Q228:Q247"/>
    <mergeCell ref="Q248:Q267"/>
    <mergeCell ref="Q168:Q187"/>
    <mergeCell ref="X11:X30"/>
    <mergeCell ref="T88:T108"/>
    <mergeCell ref="X31:X50"/>
    <mergeCell ref="Q11:Q30"/>
    <mergeCell ref="R368:R381"/>
    <mergeCell ref="S368:S381"/>
    <mergeCell ref="V68:V87"/>
    <mergeCell ref="V51:V67"/>
    <mergeCell ref="U51:U67"/>
    <mergeCell ref="U209:U227"/>
    <mergeCell ref="U88:U108"/>
    <mergeCell ref="V209:V227"/>
    <mergeCell ref="V288:V306"/>
    <mergeCell ref="U11:U30"/>
    <mergeCell ref="S11:S30"/>
    <mergeCell ref="R288:R306"/>
    <mergeCell ref="R268:R287"/>
    <mergeCell ref="S268:S287"/>
    <mergeCell ref="Q288:Q306"/>
    <mergeCell ref="V368:V381"/>
    <mergeCell ref="U345:U367"/>
    <mergeCell ref="X68:X87"/>
    <mergeCell ref="W31:W50"/>
    <mergeCell ref="U31:U50"/>
    <mergeCell ref="W491:W514"/>
    <mergeCell ref="U477:U490"/>
    <mergeCell ref="U451:U476"/>
    <mergeCell ref="R491:R514"/>
    <mergeCell ref="T491:T514"/>
    <mergeCell ref="S477:S490"/>
    <mergeCell ref="S429:S450"/>
    <mergeCell ref="R345:R367"/>
    <mergeCell ref="T429:T450"/>
    <mergeCell ref="T477:T490"/>
    <mergeCell ref="S451:S476"/>
    <mergeCell ref="T451:T476"/>
    <mergeCell ref="T382:T403"/>
    <mergeCell ref="U382:U403"/>
    <mergeCell ref="U429:U450"/>
    <mergeCell ref="V88:V108"/>
    <mergeCell ref="W345:W367"/>
    <mergeCell ref="R88:R108"/>
    <mergeCell ref="S88:S108"/>
    <mergeCell ref="V109:V127"/>
    <mergeCell ref="U128:U147"/>
    <mergeCell ref="T248:T267"/>
    <mergeCell ref="V325:V344"/>
    <mergeCell ref="V307:V324"/>
    <mergeCell ref="V268:V287"/>
    <mergeCell ref="W288:W306"/>
    <mergeCell ref="W307:W324"/>
    <mergeCell ref="W325:W344"/>
    <mergeCell ref="T209:T227"/>
    <mergeCell ref="R148:R167"/>
    <mergeCell ref="S345:S367"/>
    <mergeCell ref="T345:T367"/>
    <mergeCell ref="U307:U324"/>
    <mergeCell ref="T307:T324"/>
    <mergeCell ref="U288:U306"/>
    <mergeCell ref="W11:W30"/>
    <mergeCell ref="W7:W10"/>
    <mergeCell ref="W51:W67"/>
    <mergeCell ref="S51:S67"/>
    <mergeCell ref="T51:T67"/>
    <mergeCell ref="U228:U247"/>
    <mergeCell ref="U248:U267"/>
    <mergeCell ref="R248:R267"/>
    <mergeCell ref="S248:S267"/>
    <mergeCell ref="R228:R247"/>
    <mergeCell ref="R109:R127"/>
    <mergeCell ref="R128:R147"/>
    <mergeCell ref="S209:S227"/>
    <mergeCell ref="S128:S147"/>
    <mergeCell ref="S148:S167"/>
    <mergeCell ref="U148:U167"/>
    <mergeCell ref="U109:U127"/>
    <mergeCell ref="W68:W87"/>
    <mergeCell ref="W88:W108"/>
    <mergeCell ref="W209:W227"/>
    <mergeCell ref="W248:W267"/>
    <mergeCell ref="W228:W247"/>
    <mergeCell ref="V228:V247"/>
    <mergeCell ref="W109:W127"/>
    <mergeCell ref="P429:P450"/>
    <mergeCell ref="P382:P403"/>
    <mergeCell ref="P368:P381"/>
    <mergeCell ref="P404:P428"/>
    <mergeCell ref="P345:P367"/>
    <mergeCell ref="T404:T428"/>
    <mergeCell ref="W128:W147"/>
    <mergeCell ref="W148:W167"/>
    <mergeCell ref="V148:V167"/>
    <mergeCell ref="V128:V147"/>
    <mergeCell ref="W382:W403"/>
    <mergeCell ref="W404:W428"/>
    <mergeCell ref="R168:R187"/>
    <mergeCell ref="T268:T287"/>
    <mergeCell ref="T325:T344"/>
    <mergeCell ref="W268:W287"/>
    <mergeCell ref="W368:W381"/>
    <mergeCell ref="T368:T381"/>
    <mergeCell ref="AA491:AA514"/>
    <mergeCell ref="Z615:Z624"/>
    <mergeCell ref="Y605:Y614"/>
    <mergeCell ref="Y595:Y604"/>
    <mergeCell ref="AB595:AB604"/>
    <mergeCell ref="Y535:Y555"/>
    <mergeCell ref="Z535:Z555"/>
    <mergeCell ref="AA535:AA555"/>
    <mergeCell ref="AB535:AB555"/>
    <mergeCell ref="AA595:AA604"/>
    <mergeCell ref="AA556:AA564"/>
    <mergeCell ref="AB556:AB564"/>
    <mergeCell ref="AB585:AB594"/>
    <mergeCell ref="AA565:AA574"/>
    <mergeCell ref="Z556:Z564"/>
    <mergeCell ref="Y565:Y574"/>
    <mergeCell ref="Z565:Z574"/>
    <mergeCell ref="AB515:AB534"/>
    <mergeCell ref="AA515:AA534"/>
    <mergeCell ref="X655:X664"/>
    <mergeCell ref="AA605:AA614"/>
    <mergeCell ref="AB625:AB634"/>
    <mergeCell ref="AB655:AB664"/>
    <mergeCell ref="AA655:AA664"/>
    <mergeCell ref="AA625:AA634"/>
    <mergeCell ref="AB605:AB614"/>
    <mergeCell ref="X645:X654"/>
    <mergeCell ref="Y645:Y654"/>
    <mergeCell ref="Z645:Z654"/>
    <mergeCell ref="AA645:AA654"/>
    <mergeCell ref="AB645:AB654"/>
    <mergeCell ref="X635:X644"/>
    <mergeCell ref="Y635:Y644"/>
    <mergeCell ref="Z635:Z644"/>
    <mergeCell ref="AA635:AA644"/>
    <mergeCell ref="AB635:AB644"/>
    <mergeCell ref="X605:X614"/>
    <mergeCell ref="Z605:Z614"/>
    <mergeCell ref="AA451:AA476"/>
    <mergeCell ref="V605:V614"/>
    <mergeCell ref="X404:X428"/>
    <mergeCell ref="X491:X514"/>
    <mergeCell ref="X535:X555"/>
    <mergeCell ref="V248:V267"/>
    <mergeCell ref="V595:V604"/>
    <mergeCell ref="V491:V514"/>
    <mergeCell ref="V429:V450"/>
    <mergeCell ref="V382:V403"/>
    <mergeCell ref="V404:V428"/>
    <mergeCell ref="X382:X403"/>
    <mergeCell ref="V345:V367"/>
    <mergeCell ref="W429:W450"/>
    <mergeCell ref="X477:X490"/>
    <mergeCell ref="W595:W604"/>
    <mergeCell ref="X268:X287"/>
    <mergeCell ref="X248:X267"/>
    <mergeCell ref="X345:X367"/>
    <mergeCell ref="X288:X306"/>
    <mergeCell ref="X307:X324"/>
    <mergeCell ref="X325:X344"/>
    <mergeCell ref="X595:X604"/>
    <mergeCell ref="V451:V476"/>
    <mergeCell ref="AD325:AD344"/>
    <mergeCell ref="AB325:AB344"/>
    <mergeCell ref="AC345:AC367"/>
    <mergeCell ref="AC368:AC381"/>
    <mergeCell ref="Z368:Z381"/>
    <mergeCell ref="AA325:AA344"/>
    <mergeCell ref="Z345:Z367"/>
    <mergeCell ref="Z325:Z344"/>
    <mergeCell ref="Z307:Z324"/>
    <mergeCell ref="AA307:AA324"/>
    <mergeCell ref="AA368:AA381"/>
    <mergeCell ref="AC605:AC614"/>
    <mergeCell ref="AC595:AC604"/>
    <mergeCell ref="AC615:AC624"/>
    <mergeCell ref="AC209:AC227"/>
    <mergeCell ref="AC228:AC247"/>
    <mergeCell ref="AB228:AB247"/>
    <mergeCell ref="AB248:AB267"/>
    <mergeCell ref="AB382:AB403"/>
    <mergeCell ref="AC248:AC267"/>
    <mergeCell ref="AC288:AC306"/>
    <mergeCell ref="AC429:AC450"/>
    <mergeCell ref="AC382:AC403"/>
    <mergeCell ref="AC404:AC428"/>
    <mergeCell ref="AB404:AB428"/>
    <mergeCell ref="AB429:AB450"/>
    <mergeCell ref="AB575:AB584"/>
    <mergeCell ref="AB288:AB306"/>
    <mergeCell ref="AC307:AC324"/>
    <mergeCell ref="AB268:AB287"/>
    <mergeCell ref="AC268:AC287"/>
    <mergeCell ref="AB368:AB381"/>
    <mergeCell ref="AC325:AC344"/>
    <mergeCell ref="AB491:AB514"/>
    <mergeCell ref="AC88:AC108"/>
    <mergeCell ref="AC68:AC87"/>
    <mergeCell ref="AB68:AB87"/>
    <mergeCell ref="AB31:AB50"/>
    <mergeCell ref="AC51:AC67"/>
    <mergeCell ref="AB51:AB67"/>
    <mergeCell ref="AC31:AC50"/>
    <mergeCell ref="AC109:AC127"/>
    <mergeCell ref="Y7:Y9"/>
    <mergeCell ref="Z7:Z9"/>
    <mergeCell ref="AA7:AA9"/>
    <mergeCell ref="AC7:AC9"/>
    <mergeCell ref="AB7:AB9"/>
    <mergeCell ref="AB11:AB30"/>
    <mergeCell ref="AC11:AC30"/>
    <mergeCell ref="Z51:Z67"/>
    <mergeCell ref="Y51:Y67"/>
    <mergeCell ref="Z31:Z50"/>
    <mergeCell ref="AA31:AA50"/>
    <mergeCell ref="Y11:Y30"/>
    <mergeCell ref="Y31:Y50"/>
    <mergeCell ref="Z109:Z127"/>
    <mergeCell ref="Z68:Z87"/>
    <mergeCell ref="Y68:Y87"/>
    <mergeCell ref="Z88:Z108"/>
    <mergeCell ref="AA68:AA87"/>
    <mergeCell ref="Z11:Z30"/>
    <mergeCell ref="AA51:AA67"/>
    <mergeCell ref="AA11:AA30"/>
    <mergeCell ref="Y88:Y108"/>
    <mergeCell ref="AA209:AA227"/>
    <mergeCell ref="AB88:AB108"/>
    <mergeCell ref="AA148:AA167"/>
    <mergeCell ref="Y148:Y167"/>
    <mergeCell ref="AA88:AA108"/>
    <mergeCell ref="AA109:AA127"/>
    <mergeCell ref="AB128:AB147"/>
    <mergeCell ref="AB109:AB127"/>
    <mergeCell ref="Z128:Z147"/>
    <mergeCell ref="AA128:AA147"/>
    <mergeCell ref="Y209:Y227"/>
    <mergeCell ref="Z209:Z227"/>
    <mergeCell ref="AA168:AA187"/>
    <mergeCell ref="AB168:AB187"/>
    <mergeCell ref="Y168:Y187"/>
    <mergeCell ref="Z168:Z187"/>
    <mergeCell ref="AA188:AA208"/>
    <mergeCell ref="AB188:AB208"/>
    <mergeCell ref="Z655:Z664"/>
    <mergeCell ref="Z625:Z634"/>
    <mergeCell ref="AA615:AA624"/>
    <mergeCell ref="AB615:AB624"/>
    <mergeCell ref="AC625:AC634"/>
    <mergeCell ref="AC645:AC654"/>
    <mergeCell ref="AC635:AC644"/>
    <mergeCell ref="Y128:Y147"/>
    <mergeCell ref="Y109:Y127"/>
    <mergeCell ref="AB148:AB167"/>
    <mergeCell ref="AB209:AB227"/>
    <mergeCell ref="Z148:Z167"/>
    <mergeCell ref="AC148:AC167"/>
    <mergeCell ref="AC128:AC147"/>
    <mergeCell ref="AC655:AC664"/>
    <mergeCell ref="Y615:Y624"/>
    <mergeCell ref="Y625:Y634"/>
    <mergeCell ref="Y655:Y664"/>
    <mergeCell ref="Y188:Y208"/>
    <mergeCell ref="AC585:AC594"/>
    <mergeCell ref="AB565:AB574"/>
    <mergeCell ref="AC565:AC574"/>
    <mergeCell ref="AA268:AA287"/>
    <mergeCell ref="AA288:AA306"/>
    <mergeCell ref="V655:V664"/>
    <mergeCell ref="V625:V634"/>
    <mergeCell ref="V615:V624"/>
    <mergeCell ref="S655:S664"/>
    <mergeCell ref="S615:S624"/>
    <mergeCell ref="T625:T634"/>
    <mergeCell ref="U625:U634"/>
    <mergeCell ref="T655:T664"/>
    <mergeCell ref="U655:U664"/>
    <mergeCell ref="T615:T624"/>
    <mergeCell ref="U615:U624"/>
    <mergeCell ref="T645:T654"/>
    <mergeCell ref="V645:V654"/>
    <mergeCell ref="V635:V644"/>
    <mergeCell ref="S645:S654"/>
    <mergeCell ref="U645:U654"/>
    <mergeCell ref="S625:S634"/>
    <mergeCell ref="S635:S644"/>
    <mergeCell ref="U635:U644"/>
    <mergeCell ref="T635:T644"/>
    <mergeCell ref="B226:C226"/>
    <mergeCell ref="AC535:AC555"/>
    <mergeCell ref="O535:O555"/>
    <mergeCell ref="Q535:Q555"/>
    <mergeCell ref="R535:R555"/>
    <mergeCell ref="S535:S555"/>
    <mergeCell ref="T535:T555"/>
    <mergeCell ref="U535:U555"/>
    <mergeCell ref="V535:V555"/>
    <mergeCell ref="W535:W555"/>
    <mergeCell ref="Y228:Y247"/>
    <mergeCell ref="Y248:Y267"/>
    <mergeCell ref="AB307:AB324"/>
    <mergeCell ref="AB345:AB367"/>
    <mergeCell ref="Z451:Z476"/>
    <mergeCell ref="Y451:Y476"/>
    <mergeCell ref="Z382:Z403"/>
    <mergeCell ref="Z404:Z428"/>
    <mergeCell ref="Z429:Z450"/>
    <mergeCell ref="AA382:AA403"/>
    <mergeCell ref="AA429:AA450"/>
    <mergeCell ref="AA404:AA428"/>
    <mergeCell ref="Y404:Y428"/>
    <mergeCell ref="Z248:Z267"/>
    <mergeCell ref="N585:N594"/>
    <mergeCell ref="O585:O594"/>
    <mergeCell ref="P585:P594"/>
    <mergeCell ref="Q585:Q594"/>
    <mergeCell ref="R585:R594"/>
    <mergeCell ref="S585:S594"/>
    <mergeCell ref="T585:T594"/>
    <mergeCell ref="U585:U594"/>
    <mergeCell ref="V585:V594"/>
    <mergeCell ref="S168:S187"/>
    <mergeCell ref="W585:W594"/>
    <mergeCell ref="X585:X594"/>
    <mergeCell ref="Y585:Y594"/>
    <mergeCell ref="Z585:Z594"/>
    <mergeCell ref="AA585:AA594"/>
    <mergeCell ref="AC575:AC584"/>
    <mergeCell ref="V575:V584"/>
    <mergeCell ref="W575:W584"/>
    <mergeCell ref="X575:X584"/>
    <mergeCell ref="Y575:Y584"/>
    <mergeCell ref="Y382:Y403"/>
    <mergeCell ref="Z228:Z247"/>
    <mergeCell ref="AC451:AC476"/>
    <mergeCell ref="AC477:AC490"/>
    <mergeCell ref="AC491:AC514"/>
    <mergeCell ref="AA345:AA367"/>
    <mergeCell ref="AC515:AC534"/>
    <mergeCell ref="X429:X450"/>
    <mergeCell ref="W451:W476"/>
    <mergeCell ref="W477:W490"/>
    <mergeCell ref="W515:W534"/>
    <mergeCell ref="AA477:AA490"/>
    <mergeCell ref="Z477:Z490"/>
    <mergeCell ref="W188:W208"/>
    <mergeCell ref="X188:X208"/>
    <mergeCell ref="Y268:Y287"/>
    <mergeCell ref="O188:O208"/>
    <mergeCell ref="P188:P208"/>
    <mergeCell ref="Q188:Q208"/>
    <mergeCell ref="R188:R208"/>
    <mergeCell ref="S188:S208"/>
    <mergeCell ref="T188:T208"/>
    <mergeCell ref="U188:U208"/>
    <mergeCell ref="V188:V208"/>
    <mergeCell ref="AA575:AA584"/>
    <mergeCell ref="AB451:AB476"/>
    <mergeCell ref="AB477:AB490"/>
    <mergeCell ref="V556:V564"/>
    <mergeCell ref="W556:W564"/>
    <mergeCell ref="T168:T187"/>
    <mergeCell ref="Z188:Z208"/>
    <mergeCell ref="AC188:AC208"/>
    <mergeCell ref="U168:U187"/>
    <mergeCell ref="X556:X564"/>
    <mergeCell ref="Y556:Y564"/>
    <mergeCell ref="V168:V187"/>
    <mergeCell ref="W168:W187"/>
    <mergeCell ref="X168:X187"/>
    <mergeCell ref="AC556:AC564"/>
    <mergeCell ref="AA248:AA267"/>
    <mergeCell ref="AA228:AA247"/>
    <mergeCell ref="Y429:Y450"/>
    <mergeCell ref="Y368:Y381"/>
    <mergeCell ref="Y307:Y324"/>
    <mergeCell ref="Y345:Y367"/>
    <mergeCell ref="Y325:Y344"/>
    <mergeCell ref="Y288:Y306"/>
    <mergeCell ref="AC168:AC187"/>
    <mergeCell ref="Z268:Z287"/>
    <mergeCell ref="Z288:Z306"/>
    <mergeCell ref="P645:P654"/>
    <mergeCell ref="Q645:Q654"/>
    <mergeCell ref="R645:R654"/>
    <mergeCell ref="V565:V574"/>
    <mergeCell ref="W565:W574"/>
    <mergeCell ref="X565:X574"/>
    <mergeCell ref="Z575:Z584"/>
    <mergeCell ref="W615:W624"/>
    <mergeCell ref="W625:W634"/>
    <mergeCell ref="X615:X624"/>
    <mergeCell ref="Y477:Y490"/>
    <mergeCell ref="V477:V490"/>
    <mergeCell ref="V515:V534"/>
    <mergeCell ref="Y515:Y534"/>
    <mergeCell ref="Z515:Z534"/>
    <mergeCell ref="Y491:Y514"/>
    <mergeCell ref="Z491:Z514"/>
    <mergeCell ref="X451:X476"/>
    <mergeCell ref="Z595:Z604"/>
    <mergeCell ref="X625:X634"/>
    <mergeCell ref="W605:W614"/>
    <mergeCell ref="X515:X534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5"/>
  <sheetData>
    <row r="1" spans="1:2">
      <c r="A1" s="249" t="s">
        <v>484</v>
      </c>
      <c r="B1">
        <v>60</v>
      </c>
    </row>
    <row r="2" spans="1:2">
      <c r="A2" s="249" t="s">
        <v>172</v>
      </c>
      <c r="B2">
        <v>70</v>
      </c>
    </row>
    <row r="3" spans="1:2">
      <c r="A3" s="249" t="s">
        <v>450</v>
      </c>
      <c r="B3">
        <v>62</v>
      </c>
    </row>
    <row r="4" spans="1:2">
      <c r="A4" s="249" t="s">
        <v>482</v>
      </c>
      <c r="B4">
        <v>65</v>
      </c>
    </row>
    <row r="5" spans="1:2">
      <c r="A5" s="249" t="s">
        <v>406</v>
      </c>
      <c r="B5">
        <v>54</v>
      </c>
    </row>
    <row r="6" spans="1:2">
      <c r="A6" s="249" t="s">
        <v>483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MaiTho</cp:lastModifiedBy>
  <cp:lastPrinted>2018-10-29T04:22:39Z</cp:lastPrinted>
  <dcterms:created xsi:type="dcterms:W3CDTF">2018-07-19T01:22:54Z</dcterms:created>
  <dcterms:modified xsi:type="dcterms:W3CDTF">2019-03-09T01:46:09Z</dcterms:modified>
</cp:coreProperties>
</file>